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595" yWindow="10365" windowWidth="10860" windowHeight="1245" activeTab="2"/>
  </bookViews>
  <sheets>
    <sheet name="GSTOS GRALES VIG. ACTUAL" sheetId="1" r:id="rId1"/>
    <sheet name="RECURSO BIESO-DIRECCIONES " sheetId="8" r:id="rId2"/>
    <sheet name="RECURSO 16" sheetId="10" r:id="rId3"/>
    <sheet name="INVERSION" sheetId="11" r:id="rId4"/>
    <sheet name="Hoja1" sheetId="12" r:id="rId5"/>
  </sheets>
  <definedNames>
    <definedName name="_xlnm._FilterDatabase" localSheetId="0" hidden="1">'GSTOS GRALES VIG. ACTUAL'!$A$8:$F$461</definedName>
  </definedNames>
  <calcPr calcId="144525"/>
</workbook>
</file>

<file path=xl/calcChain.xml><?xml version="1.0" encoding="utf-8"?>
<calcChain xmlns="http://schemas.openxmlformats.org/spreadsheetml/2006/main">
  <c r="F63" i="8" l="1"/>
  <c r="F54" i="8"/>
  <c r="F51" i="8"/>
  <c r="F49" i="8"/>
  <c r="F354" i="1"/>
  <c r="F351" i="1"/>
  <c r="F350" i="1"/>
  <c r="F349" i="1"/>
  <c r="F346" i="1"/>
  <c r="F345" i="1"/>
  <c r="F335" i="1"/>
  <c r="F331" i="1"/>
  <c r="F321" i="1"/>
  <c r="F320" i="1"/>
  <c r="F207" i="1" l="1"/>
  <c r="F204" i="1"/>
  <c r="F197" i="1"/>
  <c r="F41" i="1" l="1"/>
  <c r="F34" i="1"/>
  <c r="F21" i="1" l="1"/>
  <c r="F10" i="1" l="1"/>
  <c r="K454" i="1" l="1"/>
</calcChain>
</file>

<file path=xl/sharedStrings.xml><?xml version="1.0" encoding="utf-8"?>
<sst xmlns="http://schemas.openxmlformats.org/spreadsheetml/2006/main" count="943" uniqueCount="652">
  <si>
    <t>POLICIA NACIONAL DE COLOMBIA</t>
  </si>
  <si>
    <t>No. TURNO.</t>
  </si>
  <si>
    <t>CONTRATO</t>
  </si>
  <si>
    <t>FECHA RECIBIDO</t>
  </si>
  <si>
    <t>FACTURAS</t>
  </si>
  <si>
    <t>VALOR</t>
  </si>
  <si>
    <t>POLICÍA METROPOLITANA DE POPAYÁN</t>
  </si>
  <si>
    <t>GRUPO CONTRATOS - SEGUIMIENTO CONTRACTUAL</t>
  </si>
  <si>
    <t>NIT</t>
  </si>
  <si>
    <t>ANULADA</t>
  </si>
  <si>
    <t xml:space="preserve"> </t>
  </si>
  <si>
    <t>90-8-10051-18 DECAU</t>
  </si>
  <si>
    <t>90-7-10053-18 DECAU</t>
  </si>
  <si>
    <t>90-7-10053-18 MEPOY</t>
  </si>
  <si>
    <t>ASIGNACION TURNOS - TRAMITE CUENTAS DE PROVEEDORES 2019</t>
  </si>
  <si>
    <t>ASIGNACION TURNOS - TRAMITE CUENTAS DE PROVEEDORES - 2019</t>
  </si>
  <si>
    <t>64610 A 64663, 64665, 64667 A 64669</t>
  </si>
  <si>
    <t xml:space="preserve">90-7-10052-18 MEPOY </t>
  </si>
  <si>
    <t>TS 28090 A TS 28100, TS 28102 A TS28148, TS 28150 A TS 28162</t>
  </si>
  <si>
    <t>CR 1766, CR 1767</t>
  </si>
  <si>
    <t>90-08-10051-18 MEPOY</t>
  </si>
  <si>
    <t>CR 1772</t>
  </si>
  <si>
    <t xml:space="preserve">90-1-10040-18 </t>
  </si>
  <si>
    <t>CTA COBRO Nº 002</t>
  </si>
  <si>
    <t>90-1-10046-18</t>
  </si>
  <si>
    <t>90-8-10045-18 DECAU</t>
  </si>
  <si>
    <t>CTA COBRO Nº 0116</t>
  </si>
  <si>
    <t>90-1-10041-18</t>
  </si>
  <si>
    <t>FV 17979</t>
  </si>
  <si>
    <t>90-5-10054-18</t>
  </si>
  <si>
    <t>SPN-07-14552</t>
  </si>
  <si>
    <t>TS-28164 A TS 28180, TS 28182 A TS 28194</t>
  </si>
  <si>
    <t>TS 28195</t>
  </si>
  <si>
    <t xml:space="preserve">90-7-10052-18 DECAU </t>
  </si>
  <si>
    <t>64837 A 64843</t>
  </si>
  <si>
    <t>90-7-10053-18 Región</t>
  </si>
  <si>
    <t>90-7-10052-18 Región</t>
  </si>
  <si>
    <t>64687 A 64695, 64697 A 64701, 64710 A 64717, 64721 A 64744, 64748, 64757 A 64761, 64770</t>
  </si>
  <si>
    <t>FV 4638</t>
  </si>
  <si>
    <t>ORDEN DE COMPRA 32683</t>
  </si>
  <si>
    <t>ORDEN DE COMPRA Nº 33328</t>
  </si>
  <si>
    <t>ORDEN DE COMPRA 32682</t>
  </si>
  <si>
    <t>ORDEN DE COMPRA 32684</t>
  </si>
  <si>
    <t>EA 263962, EA 267456</t>
  </si>
  <si>
    <t>90-8-10045-18 MEPOY</t>
  </si>
  <si>
    <t>90-1-10040-18</t>
  </si>
  <si>
    <t>90-7-10052-18 REGI4</t>
  </si>
  <si>
    <t>90-7-10053-18 REGI4</t>
  </si>
  <si>
    <t>90-8-10003-19</t>
  </si>
  <si>
    <t>90-8-10051-18</t>
  </si>
  <si>
    <t>90-8-10007-19</t>
  </si>
  <si>
    <t>90-8-10012-19</t>
  </si>
  <si>
    <t>CTA COBR9O 003</t>
  </si>
  <si>
    <t>TS-28196 A TS-28220</t>
  </si>
  <si>
    <t>TS-28221</t>
  </si>
  <si>
    <t>65031 A 65035</t>
  </si>
  <si>
    <t>64970, 64973, 64974, 64977 A 64988, 64991 A 65002, 65004 A 65006, 65009 A 65027</t>
  </si>
  <si>
    <t>TS-28222 A TS-28263, TS-28265 A TS-28291, TS-28293 A TS-28298</t>
  </si>
  <si>
    <t>65044 A 65057, 65059 A 65085, 65087 A 65097</t>
  </si>
  <si>
    <t>CR2098, CR2101</t>
  </si>
  <si>
    <t>CTA COBRO 0117</t>
  </si>
  <si>
    <t>FV 18895</t>
  </si>
  <si>
    <t>EA-271209</t>
  </si>
  <si>
    <t>FC 353557</t>
  </si>
  <si>
    <t>SPN -07-14722</t>
  </si>
  <si>
    <t>CR 2240, CR 2241</t>
  </si>
  <si>
    <t>FV - 4834</t>
  </si>
  <si>
    <t>FC 354887 - NC 1660</t>
  </si>
  <si>
    <t>FC 353553, NC RC10146</t>
  </si>
  <si>
    <t>90-7-10052-18</t>
  </si>
  <si>
    <t>90-7-10053-18</t>
  </si>
  <si>
    <t>90-8-10004-19</t>
  </si>
  <si>
    <t>90-8-10045-18</t>
  </si>
  <si>
    <t>90-8-10005-19</t>
  </si>
  <si>
    <t>90-8-10017-19</t>
  </si>
  <si>
    <t>90-5-10002-19</t>
  </si>
  <si>
    <t>90-1-10046-18 ARRENDO CALDONO</t>
  </si>
  <si>
    <t xml:space="preserve">90-1-10040-18 ARRENDO PATIA </t>
  </si>
  <si>
    <t>90-2-10014-19</t>
  </si>
  <si>
    <t>90-7-10009-19</t>
  </si>
  <si>
    <t xml:space="preserve">90-5-10002-19 REGION </t>
  </si>
  <si>
    <t>TS28330 A TS28333, TS 28335 A TS 28348, TS 28350 A TS 28352, TS 28354 A TS 28391, TS 28393 A TS 28397</t>
  </si>
  <si>
    <t>65386, 65388 A 65389, 65391 A 65416, 65418 A 65421, 65423 A 65438, 65495</t>
  </si>
  <si>
    <t>FE 000.0100</t>
  </si>
  <si>
    <t>CR 2463, CR 2464</t>
  </si>
  <si>
    <t>FV 19871</t>
  </si>
  <si>
    <t>CR 2471, CR 2469, NC DR 20595</t>
  </si>
  <si>
    <t>65442 A 65443, 65445 A 65484</t>
  </si>
  <si>
    <t xml:space="preserve">TS 28303 A TS 28311, TS 28313 A TS 28329 </t>
  </si>
  <si>
    <t>Nº 0118</t>
  </si>
  <si>
    <t>EA-274410</t>
  </si>
  <si>
    <t>SNP - 07 - 14786</t>
  </si>
  <si>
    <t>FC 355198</t>
  </si>
  <si>
    <t>SPN-07-14796</t>
  </si>
  <si>
    <t>CUENTA DE COBRO 004</t>
  </si>
  <si>
    <t>FACTURA DE VENTA CP 1307</t>
  </si>
  <si>
    <t>FV 5099</t>
  </si>
  <si>
    <t>FACTURA 008</t>
  </si>
  <si>
    <t>SPN 07- 14797</t>
  </si>
  <si>
    <t>ORDEN DE COMPRA 33328</t>
  </si>
  <si>
    <t>90-8-10005-19 DECAU</t>
  </si>
  <si>
    <t xml:space="preserve">90-8-10004-19 </t>
  </si>
  <si>
    <t>90-8-10051-18 CARABINEROS DECAU</t>
  </si>
  <si>
    <t>90-810051-18 CARABINEROS MEPOY</t>
  </si>
  <si>
    <t>90-1-10041-18 INCORPORACION</t>
  </si>
  <si>
    <t>90-7-10052-18  MEPOY</t>
  </si>
  <si>
    <t>90-8-10020-19 VIVERES DECAU</t>
  </si>
  <si>
    <t>90-2-10016-19 MEPOY</t>
  </si>
  <si>
    <t>90-2-10008-19</t>
  </si>
  <si>
    <t>90-8-10048-18 MEPOY</t>
  </si>
  <si>
    <t>90-8-10048-18 DECAU</t>
  </si>
  <si>
    <t>90-5-10054-18 MEPOY</t>
  </si>
  <si>
    <t xml:space="preserve">905-10002-19 DECAU </t>
  </si>
  <si>
    <t>ORDEN DE COMPRA 32683 MEPOY</t>
  </si>
  <si>
    <t>90-2-10018-19</t>
  </si>
  <si>
    <t>90-8-10010-19</t>
  </si>
  <si>
    <t xml:space="preserve">90-7-10016-19 REGION </t>
  </si>
  <si>
    <t>90-7-10011-19</t>
  </si>
  <si>
    <t>90-2-10015-19</t>
  </si>
  <si>
    <t xml:space="preserve">90-7-10052-18 REGION </t>
  </si>
  <si>
    <t>90-2-10022-19</t>
  </si>
  <si>
    <t xml:space="preserve">90-7-10013-19 REGION </t>
  </si>
  <si>
    <t>TS 28402 A TS 28406, TS 28408 A TS 28417, TS 28419, TS 28421 A TS 28422, TS 28428  A TS 28429,  TS 28431 A TS 28433</t>
  </si>
  <si>
    <t>CUENTA DE COBRO 005</t>
  </si>
  <si>
    <t>FE 000,109</t>
  </si>
  <si>
    <t>CR 2801, CR2823</t>
  </si>
  <si>
    <t>CR 2796</t>
  </si>
  <si>
    <t>FV 20835</t>
  </si>
  <si>
    <t>TS 28434 A TS 28493, TS 28495 A TS 28496, TS 28499 A TS 28505</t>
  </si>
  <si>
    <t>FC 355261, NC 1666</t>
  </si>
  <si>
    <t>EA 278297</t>
  </si>
  <si>
    <t>65745 A 65753, 65756 A 65769, 65771 A 65773, 65778 A 65782, NC 003, 65783 A 65795</t>
  </si>
  <si>
    <t>V 4338</t>
  </si>
  <si>
    <t>C1 1286</t>
  </si>
  <si>
    <t>GL 39974</t>
  </si>
  <si>
    <t>GL 39973</t>
  </si>
  <si>
    <t>65769 A 65801, 65803, 65813, 65616, 65822 A 65823, 65828 A 65833, 65835 A 65840, 65858 A 65871, 65875 A 65876, 65879, 65802, 65804 A 65812, 65814 A 65815, 65817 A 65818, 65820 A 65821, 65824 A 65826, 65880, 65882 A 65884</t>
  </si>
  <si>
    <t>SPN-07-14922</t>
  </si>
  <si>
    <t>SPN-07-14923</t>
  </si>
  <si>
    <t>FV 5264</t>
  </si>
  <si>
    <t>CUENTA DE COBRO 0904-2019</t>
  </si>
  <si>
    <t>V 4545</t>
  </si>
  <si>
    <t>TS 28548</t>
  </si>
  <si>
    <t>TS 28507 A TS 28547, TS 28549</t>
  </si>
  <si>
    <t>PEI-11377</t>
  </si>
  <si>
    <t>V 4770</t>
  </si>
  <si>
    <t>C-393</t>
  </si>
  <si>
    <t>90-7-10052-18 TRANSITO MEPOY</t>
  </si>
  <si>
    <t>90-7-10053-18 TRANSITO MEPOY</t>
  </si>
  <si>
    <t>90-7-10053-18 TRANSITO DECAU</t>
  </si>
  <si>
    <t>TS 28497, TS 28498</t>
  </si>
  <si>
    <t>66042 A 66045</t>
  </si>
  <si>
    <t>TS 28550 A TS 28564, TS 28567 A TS 28575, TS 28577 A  TS 28614, TS 28616 A TS 28629, TS 28631 A TS  28633</t>
  </si>
  <si>
    <t>90-8-10007-19 REGION</t>
  </si>
  <si>
    <t>427-433</t>
  </si>
  <si>
    <t xml:space="preserve">90-8-10004-19 DECAU </t>
  </si>
  <si>
    <t>FE 000,119</t>
  </si>
  <si>
    <t xml:space="preserve">90-1-10046-18 ARRENDO CALDONO </t>
  </si>
  <si>
    <t>CUENTA DE COBRO 006</t>
  </si>
  <si>
    <t xml:space="preserve">90-7-10011-19 MEPOY </t>
  </si>
  <si>
    <t>FV 21797</t>
  </si>
  <si>
    <t xml:space="preserve">90-7-10053-18 MEPOY </t>
  </si>
  <si>
    <t>66226 A  66241, 66244 A 66250, 66252 A 66275, 66277, 66279</t>
  </si>
  <si>
    <t xml:space="preserve">90-7-10053-18 DECAU </t>
  </si>
  <si>
    <t>66197 A 66211 , NC 006, 66280 A 66293, 66301 A 66305, 66307 A 66339</t>
  </si>
  <si>
    <t xml:space="preserve">90-8-10048-18 MEPOY </t>
  </si>
  <si>
    <t>GL 40155</t>
  </si>
  <si>
    <t>CR 3203, CR 3209, NC DR0003</t>
  </si>
  <si>
    <t>90-8-10005-19 GRULO MEPOY</t>
  </si>
  <si>
    <t xml:space="preserve">90-7-10013-19 MEPOY </t>
  </si>
  <si>
    <t>C-392</t>
  </si>
  <si>
    <t>90-8-10048-18 REGION 4</t>
  </si>
  <si>
    <t>GL 40156, NC 25375</t>
  </si>
  <si>
    <t xml:space="preserve">90-8-10051-18 MEPOY </t>
  </si>
  <si>
    <t>CR 3196</t>
  </si>
  <si>
    <t xml:space="preserve">90-8-10048-18 DECAU </t>
  </si>
  <si>
    <t>GL 40154</t>
  </si>
  <si>
    <t>90-8-10002-19 REGION 4</t>
  </si>
  <si>
    <t>SPN - 07-15052</t>
  </si>
  <si>
    <t xml:space="preserve">90-5-10054-18 MEPOY </t>
  </si>
  <si>
    <t>SPN-07-15049</t>
  </si>
  <si>
    <t xml:space="preserve">90-8-10045-18 DECAU </t>
  </si>
  <si>
    <t xml:space="preserve">90-7-10019-19 MEPOY </t>
  </si>
  <si>
    <t>CE 95697</t>
  </si>
  <si>
    <t>90-8-10045-19 MEPOY</t>
  </si>
  <si>
    <t xml:space="preserve">90-7-10013 DECAU </t>
  </si>
  <si>
    <t>C-394</t>
  </si>
  <si>
    <t>EA 283566</t>
  </si>
  <si>
    <t>V 4822</t>
  </si>
  <si>
    <t>90-5-10002-19 DECAU</t>
  </si>
  <si>
    <t>SPN 07-15050</t>
  </si>
  <si>
    <t>90-8-10029-19</t>
  </si>
  <si>
    <t>FC 355293, NC 1667</t>
  </si>
  <si>
    <t xml:space="preserve">90-7-10019-19 REGION </t>
  </si>
  <si>
    <t>CE 95618</t>
  </si>
  <si>
    <t>90-2-10023-19</t>
  </si>
  <si>
    <t>PVP 1992</t>
  </si>
  <si>
    <t xml:space="preserve">90-7-10021-19 MEPOY </t>
  </si>
  <si>
    <t xml:space="preserve">90-8-10007-19 MEPOY </t>
  </si>
  <si>
    <t>90-8-10005-19 TELEM MEPOY</t>
  </si>
  <si>
    <t xml:space="preserve">90-1-10024-19 </t>
  </si>
  <si>
    <t xml:space="preserve">90-8-10005-19 SG DECAU </t>
  </si>
  <si>
    <t>90-8-10004-19 SG DECAU</t>
  </si>
  <si>
    <t>FE 000121</t>
  </si>
  <si>
    <t>TS 28653 A TS 28737</t>
  </si>
  <si>
    <t xml:space="preserve">ORDEN DE COMPRA 32683 MEPOY </t>
  </si>
  <si>
    <t>FV 5522</t>
  </si>
  <si>
    <t xml:space="preserve">90-1-10041-18 INCORPORACION </t>
  </si>
  <si>
    <t>FV  23140</t>
  </si>
  <si>
    <t xml:space="preserve">CR 3523 </t>
  </si>
  <si>
    <t xml:space="preserve">90-7-10016-19 MEPOY </t>
  </si>
  <si>
    <t>V 4828</t>
  </si>
  <si>
    <t xml:space="preserve">90-8-10051-18 DECAU </t>
  </si>
  <si>
    <t>CR  3556</t>
  </si>
  <si>
    <t xml:space="preserve">90-8-10048-18 SG DECAU </t>
  </si>
  <si>
    <t>GL 40408, ND 1068</t>
  </si>
  <si>
    <t>GL 40407,  ND 1067</t>
  </si>
  <si>
    <t>CE 97249</t>
  </si>
  <si>
    <t>90-8-10010-19 REGION 4</t>
  </si>
  <si>
    <t>90-7-10019-19 REGION 4</t>
  </si>
  <si>
    <t>CE 97171, NC NC 26</t>
  </si>
  <si>
    <t xml:space="preserve">90-1-10025-19 </t>
  </si>
  <si>
    <t>CUENTA DE COBRO 008</t>
  </si>
  <si>
    <t>EA-286894</t>
  </si>
  <si>
    <t>66628 A 66650</t>
  </si>
  <si>
    <t>90-8-10005-19 TELEM DECAU</t>
  </si>
  <si>
    <t>66661  A 66708</t>
  </si>
  <si>
    <t xml:space="preserve">ORDEN DE COMPRA 38407 MEPOY </t>
  </si>
  <si>
    <t>FA 3776</t>
  </si>
  <si>
    <t xml:space="preserve">ORDEN DE COMPRA 32682 REGION </t>
  </si>
  <si>
    <t>FA 3747</t>
  </si>
  <si>
    <t>SPN-07-15222</t>
  </si>
  <si>
    <t>C-398</t>
  </si>
  <si>
    <t>TS 28647 A 28652, TS 28738</t>
  </si>
  <si>
    <t>90-7-10053-19 SANIDAD</t>
  </si>
  <si>
    <t xml:space="preserve">66776 A 66777, NC,0013 </t>
  </si>
  <si>
    <t>TS 28739 A TS 28740</t>
  </si>
  <si>
    <t xml:space="preserve">90-7-10019-19 TELEM DECAU </t>
  </si>
  <si>
    <t>CE 97546</t>
  </si>
  <si>
    <t>CUENTA DE COBRO 0121, NC 001</t>
  </si>
  <si>
    <t>SPN-07-15224-SPN-07-15320</t>
  </si>
  <si>
    <t xml:space="preserve">90-5-10002-19 DECAU </t>
  </si>
  <si>
    <t>SPN-07-15223</t>
  </si>
  <si>
    <t>90-7-10027-18 DECAU</t>
  </si>
  <si>
    <t xml:space="preserve">90-7-10052-18 TANSITO MEPOY </t>
  </si>
  <si>
    <t xml:space="preserve">90-7-10053-18 </t>
  </si>
  <si>
    <t xml:space="preserve">90-7-10052-18 TRANSITO DECAU </t>
  </si>
  <si>
    <t>90-4-10053-18 TRANSITO DECAU</t>
  </si>
  <si>
    <t>90-7-10052-18 TRANSITO  MEPOY</t>
  </si>
  <si>
    <t>90-7-10028-19 BIESO DECAU</t>
  </si>
  <si>
    <t xml:space="preserve">90-7-10027-19 BIESO DECAU </t>
  </si>
  <si>
    <t xml:space="preserve">90-7-10027-19 MEPOY </t>
  </si>
  <si>
    <t xml:space="preserve">90-7-10013-19 NUSEFA </t>
  </si>
  <si>
    <t>90-7-10028-19 BIESO MEPOY</t>
  </si>
  <si>
    <t>FC-6 2895</t>
  </si>
  <si>
    <t>TS 28634 A TS 28636</t>
  </si>
  <si>
    <t>66350, 66352</t>
  </si>
  <si>
    <t>66354 A 66358</t>
  </si>
  <si>
    <t>TS 28637  A TS 28644</t>
  </si>
  <si>
    <t>66462 A 66464</t>
  </si>
  <si>
    <t>TS 28741 , TS 28742</t>
  </si>
  <si>
    <t>FC-5- 2898</t>
  </si>
  <si>
    <t>FC 6 2901</t>
  </si>
  <si>
    <t>C-397</t>
  </si>
  <si>
    <t>1164, 1165</t>
  </si>
  <si>
    <t>FC -6- 2903</t>
  </si>
  <si>
    <t xml:space="preserve">90-7-10027-18 MEPOY </t>
  </si>
  <si>
    <t>FC-6 2896</t>
  </si>
  <si>
    <t xml:space="preserve">06-7-10157-18 DECAU </t>
  </si>
  <si>
    <t>06-7-10157-18 MEPOY</t>
  </si>
  <si>
    <t>06-7-10157-18 REGION</t>
  </si>
  <si>
    <t xml:space="preserve">ORDEN DE COMPRA 38400 DECAU </t>
  </si>
  <si>
    <t xml:space="preserve">ORDEN DE COMPRA 38400  REGION </t>
  </si>
  <si>
    <t>90-7-10007-19 MEPOY</t>
  </si>
  <si>
    <t xml:space="preserve">ORDEN DE COMPRA 32683 </t>
  </si>
  <si>
    <t xml:space="preserve">90-1-10053-18 MEPOY </t>
  </si>
  <si>
    <t xml:space="preserve">90-1-10035-19 </t>
  </si>
  <si>
    <t>90-7-10053-18 REGION 4</t>
  </si>
  <si>
    <t xml:space="preserve">90-8-10041-19 DECAU </t>
  </si>
  <si>
    <t>ORDEN DE COMPRA 38400</t>
  </si>
  <si>
    <t>90-1-10024-19</t>
  </si>
  <si>
    <t xml:space="preserve">90-1-10034-19 INCORPORACION </t>
  </si>
  <si>
    <t xml:space="preserve">90-7-10052-18 CARABINEROS MEPOY </t>
  </si>
  <si>
    <t>90-7-10052-18 REGION 4</t>
  </si>
  <si>
    <t>90-10013-19 MEPOY</t>
  </si>
  <si>
    <t>90-6-10032-19 MEPOY</t>
  </si>
  <si>
    <t>90-1-10025-19</t>
  </si>
  <si>
    <t>90-7-10030-19 MEPOY</t>
  </si>
  <si>
    <t>ORDEN DE COMPRA 38400 MEPOY</t>
  </si>
  <si>
    <t xml:space="preserve">90-7-10019-19 TELEM MEPOY </t>
  </si>
  <si>
    <t xml:space="preserve">ORDEN DE COMPRA 38400 SANIDAD </t>
  </si>
  <si>
    <t xml:space="preserve">90-7-10052-18 SANIDAD </t>
  </si>
  <si>
    <t xml:space="preserve">90-6-10033-19 DECAU </t>
  </si>
  <si>
    <t xml:space="preserve">ORDEN DE COMPRA 32684 </t>
  </si>
  <si>
    <t>90-5-10037-19 MEPOY</t>
  </si>
  <si>
    <t>90-7-10026-19</t>
  </si>
  <si>
    <t xml:space="preserve">90-2-10042-19 DECAU </t>
  </si>
  <si>
    <t>TS 28743 A TS 28752, TS 28754 A TS 28757, TS 28759 A TS 28791, TS 28793 A TS 28798, TS 28801 A TS 28814, NC 004</t>
  </si>
  <si>
    <t>HHS 708</t>
  </si>
  <si>
    <t>HHS 707, 0001</t>
  </si>
  <si>
    <t>HHS 709, 0002</t>
  </si>
  <si>
    <t>FEM6699</t>
  </si>
  <si>
    <t>C-402</t>
  </si>
  <si>
    <t>FEM6701</t>
  </si>
  <si>
    <t>V 4833</t>
  </si>
  <si>
    <t>FE 000126</t>
  </si>
  <si>
    <t>FV 5804, NC 0000112</t>
  </si>
  <si>
    <t>66942 A 66964, 66967 A 66969, 66971, NC 0017</t>
  </si>
  <si>
    <t>CUENTA DE COBRO 001</t>
  </si>
  <si>
    <t>66860 A 66866, NC 0015</t>
  </si>
  <si>
    <t>66990, NC 0016</t>
  </si>
  <si>
    <t>CUENTA DE COBRO 0155</t>
  </si>
  <si>
    <t>FEM7461</t>
  </si>
  <si>
    <t>FV 24075</t>
  </si>
  <si>
    <t>TS 28818</t>
  </si>
  <si>
    <t>TS 28835, NC 006</t>
  </si>
  <si>
    <t>TS 28821 A TS 28833, ND 005</t>
  </si>
  <si>
    <t>C-404</t>
  </si>
  <si>
    <t>FEM7459</t>
  </si>
  <si>
    <t>CR 3885, CR 3880, NC DR 0004</t>
  </si>
  <si>
    <t>CUENTA DE COBRO 009</t>
  </si>
  <si>
    <t>V 4834</t>
  </si>
  <si>
    <t>CUENTA DE COBRO 01</t>
  </si>
  <si>
    <t>CR 3828, NC 19559</t>
  </si>
  <si>
    <t>FEM6700, FEM7460</t>
  </si>
  <si>
    <t>CE 98899</t>
  </si>
  <si>
    <t xml:space="preserve">FEM6702, FEM7462 </t>
  </si>
  <si>
    <t>TS 28817</t>
  </si>
  <si>
    <t>EA 291230</t>
  </si>
  <si>
    <t>FA 3938</t>
  </si>
  <si>
    <t>SPN-07-15411</t>
  </si>
  <si>
    <t>SPN-07-15371</t>
  </si>
  <si>
    <t>SPN-07-15372</t>
  </si>
  <si>
    <t xml:space="preserve">ORDEN DE COMPRA 37524 NUSEFA </t>
  </si>
  <si>
    <t xml:space="preserve">90-7-10052-18 TRANSITO MEPOY </t>
  </si>
  <si>
    <t xml:space="preserve">90-7-10053-18- TRANSITO MEPOY </t>
  </si>
  <si>
    <t xml:space="preserve">90-7-10053-18 TRANSITO DECAU </t>
  </si>
  <si>
    <t xml:space="preserve">90-7-10028-19 MEPOY </t>
  </si>
  <si>
    <t>90-7-10027-19 BIESO MEPOY</t>
  </si>
  <si>
    <t>FC-6-2904</t>
  </si>
  <si>
    <t>TS 28799 , TS 28815 , TS 28816, TS 28819, TS 28820, TS 28834, TS 28838,TS 28836, TS 28837</t>
  </si>
  <si>
    <t>67126, 67121</t>
  </si>
  <si>
    <t>90-7-10013-19</t>
  </si>
  <si>
    <t>C - 403</t>
  </si>
  <si>
    <t>90-1-10035-19</t>
  </si>
  <si>
    <t>90-7-10019-19 REGION</t>
  </si>
  <si>
    <t xml:space="preserve">90-6-10031-19 REGION </t>
  </si>
  <si>
    <t>90-7-10044-19 MEPOY</t>
  </si>
  <si>
    <t>90-5-10039-19 REGION</t>
  </si>
  <si>
    <t xml:space="preserve">90-7-10030-19 MEPOY </t>
  </si>
  <si>
    <t>90-7-10052-19 SANIDAD</t>
  </si>
  <si>
    <t>90-8-10051-18  MEPOY</t>
  </si>
  <si>
    <t>90-8-10005-19 ARLOG MEPOY</t>
  </si>
  <si>
    <t>90-7-10045-19 MEPOY</t>
  </si>
  <si>
    <t xml:space="preserve">90-7-10045-19 DECAU </t>
  </si>
  <si>
    <t xml:space="preserve">90-7-10044-19 DECAU </t>
  </si>
  <si>
    <t xml:space="preserve">90-7-10045-19 SEPRO MEPOY </t>
  </si>
  <si>
    <t xml:space="preserve">90-7-10019-19 DECAU </t>
  </si>
  <si>
    <t xml:space="preserve">90-8-10005-19 TELEM MEPOY </t>
  </si>
  <si>
    <t>90-7-10045-19 JUSTICIA Y PAZ DECAU</t>
  </si>
  <si>
    <t xml:space="preserve">ORDEN DE COMPRA 38400 REGION </t>
  </si>
  <si>
    <t xml:space="preserve">90-8-10041-19 MEPOY </t>
  </si>
  <si>
    <t xml:space="preserve">ORDEN DE COMPRA 38400 MEPOY </t>
  </si>
  <si>
    <t xml:space="preserve">907-10038-19 </t>
  </si>
  <si>
    <t>CUENTA DE COBRO 010</t>
  </si>
  <si>
    <t>CUENTA DE COBRO 002</t>
  </si>
  <si>
    <t>CR 4279, CR 4280</t>
  </si>
  <si>
    <t>CE 99848</t>
  </si>
  <si>
    <t>TS 28844 A TS 28871, TS 28873 A TS 28894, TS 28896 A TS 28907, TS 28910, 28911, TS 28913 A TS 28930, TS 28932 A TS 28934, TS 28937 A 28962</t>
  </si>
  <si>
    <t>FE 000.128</t>
  </si>
  <si>
    <t>TEQH9924</t>
  </si>
  <si>
    <t>CUENTA DE COBRO 0123</t>
  </si>
  <si>
    <t>FV 25058</t>
  </si>
  <si>
    <t>453 NC 001</t>
  </si>
  <si>
    <t>V 4835, V 4836</t>
  </si>
  <si>
    <t>C-407</t>
  </si>
  <si>
    <t>C-408</t>
  </si>
  <si>
    <t>TS 29028</t>
  </si>
  <si>
    <t>FACTURA 07-40</t>
  </si>
  <si>
    <t>CR 4419</t>
  </si>
  <si>
    <t>FA 4085</t>
  </si>
  <si>
    <t>67291 A 67342</t>
  </si>
  <si>
    <t>67436 A 67442,  67445 A 67446,  67448, 67451 A 67471, 67501 A 67515, 67517 A 67549, 67551 A 67554, 67556 A 67557</t>
  </si>
  <si>
    <t>TS 28964 A TS 28966, TS 28968 A TS 28980, TS 28982 A TS 28995, TS 28997 A TS 29005, TS 29010 A TS 29012, TS29016 A TS 29019, TS29002, TS29024 A TS 29025, TS29029, TS 29031 A TS29034</t>
  </si>
  <si>
    <t>67344 A 67347</t>
  </si>
  <si>
    <t>CE 100614</t>
  </si>
  <si>
    <t>FACTURA 07-36</t>
  </si>
  <si>
    <t>FEM8123, FEM9092</t>
  </si>
  <si>
    <t>CE 100829</t>
  </si>
  <si>
    <t>67354, 67355, 67355</t>
  </si>
  <si>
    <t>FEM9091</t>
  </si>
  <si>
    <t>FEM8121, FEM9090</t>
  </si>
  <si>
    <t>CE 100996</t>
  </si>
  <si>
    <t xml:space="preserve">90-7-10027-19 DECAU </t>
  </si>
  <si>
    <t xml:space="preserve">90-7-10028-19 DECAU </t>
  </si>
  <si>
    <t>FC-6-2907</t>
  </si>
  <si>
    <t>1176 A 1180</t>
  </si>
  <si>
    <t>FC-6- 2908</t>
  </si>
  <si>
    <t>TS 28958 A TS 28962</t>
  </si>
  <si>
    <t>FC-6 2912</t>
  </si>
  <si>
    <t>67767, 67768, 67769</t>
  </si>
  <si>
    <t>TS 29035 A TS 29037, TS 29039 A TS 29041</t>
  </si>
  <si>
    <t>90-1-10034-19</t>
  </si>
  <si>
    <t>90-8-10050-19</t>
  </si>
  <si>
    <t xml:space="preserve">90-7-10045-19 DERHU MEPOY </t>
  </si>
  <si>
    <t>90-7-10030-19</t>
  </si>
  <si>
    <t>90-8-10004-19 MEPOY</t>
  </si>
  <si>
    <t xml:space="preserve">90-7-10045-19 DERHU DECAU </t>
  </si>
  <si>
    <t xml:space="preserve">90-8-10041-19  MEPOY </t>
  </si>
  <si>
    <t xml:space="preserve">90-5-10037-19 MEPOY </t>
  </si>
  <si>
    <t>90-7-10045-19 REGION 4</t>
  </si>
  <si>
    <t xml:space="preserve">90-7-10045-19 SEPRO DECAU </t>
  </si>
  <si>
    <t xml:space="preserve">90-2-10048-19 DECAU </t>
  </si>
  <si>
    <t xml:space="preserve">90-8-10005-19 TELEM DECAU </t>
  </si>
  <si>
    <t xml:space="preserve">90-7-10045-19 MEPOY </t>
  </si>
  <si>
    <t xml:space="preserve">90-2-10048-19 MEPOY </t>
  </si>
  <si>
    <t xml:space="preserve">90-7-10059-19 REGION </t>
  </si>
  <si>
    <t xml:space="preserve">90-7-10058-19 REGION </t>
  </si>
  <si>
    <t>90-7-10058-19 MEPOY</t>
  </si>
  <si>
    <t xml:space="preserve">90-8-10057-19 REGION </t>
  </si>
  <si>
    <t xml:space="preserve">90-7-10058-19  MEPOY </t>
  </si>
  <si>
    <t>CUENTA DE COBRO 011</t>
  </si>
  <si>
    <t>CUENTA DE COBRO 003</t>
  </si>
  <si>
    <t>4706-4707</t>
  </si>
  <si>
    <t>TS 29093 A  TS 29207</t>
  </si>
  <si>
    <t>CR 4709, CR 4741, NC DR-0007</t>
  </si>
  <si>
    <t>FEM9806,FEM10625</t>
  </si>
  <si>
    <t>V4837, V 4838</t>
  </si>
  <si>
    <t>CUENTA DE COBRO 0124</t>
  </si>
  <si>
    <t>FV 25988</t>
  </si>
  <si>
    <t>67941 A 67970, 67972 A 67974, 68214</t>
  </si>
  <si>
    <t>FE 000,131</t>
  </si>
  <si>
    <t>CE 5147</t>
  </si>
  <si>
    <t>FC 355608, ND NCB 1951</t>
  </si>
  <si>
    <t>C-414</t>
  </si>
  <si>
    <t>TS 29043 A TS  29058, TS 29060 A TS 29063, TS 29065 A TS 29070, TS 29072 A TS 29073, TS 29076 A TS 29085, TS 29087 A TS 29092</t>
  </si>
  <si>
    <t>CE 102150</t>
  </si>
  <si>
    <t>FE 000,129</t>
  </si>
  <si>
    <t>68010 A 68023</t>
  </si>
  <si>
    <t>FEM9809,FEM10624</t>
  </si>
  <si>
    <t>07-277</t>
  </si>
  <si>
    <t>07-278</t>
  </si>
  <si>
    <t>68144 A 68146, 68148 A 68169, 68171 A 68205</t>
  </si>
  <si>
    <t>68253 A 68260</t>
  </si>
  <si>
    <t>68076 A 68080</t>
  </si>
  <si>
    <t>CUENTA DE COBRO 1902-2019,2074-2019</t>
  </si>
  <si>
    <t>FEM8120, FEM9089</t>
  </si>
  <si>
    <t>HHS 719</t>
  </si>
  <si>
    <t>CE 102355</t>
  </si>
  <si>
    <t>68293 A 68300, 68312 A 68330, 68332 A 68349, 68352 A 68355, 68359, 68433</t>
  </si>
  <si>
    <t>TS 2911 A TS 29284</t>
  </si>
  <si>
    <t>CUENTA DE COBRO 1904-2019, 2110-2019</t>
  </si>
  <si>
    <t>68362 A 68418, 68420, 68474 A 68486, 68489 A 68490</t>
  </si>
  <si>
    <t>TS 29286 A TS 29288,  TS 29290 A TS 29303, TS 29306 , TS 29308 A TS 29311, TS 29313 A TS 29315, TS 29318 A TS 29321, TS 29323 A TS 29325, TS 29327</t>
  </si>
  <si>
    <t>35 A 40</t>
  </si>
  <si>
    <t>32 A 34</t>
  </si>
  <si>
    <t>C-416</t>
  </si>
  <si>
    <t>FEM11426</t>
  </si>
  <si>
    <t>FEM11427</t>
  </si>
  <si>
    <t>CR 5006, CR 5007, NC DR-0009, NC DR-0010</t>
  </si>
  <si>
    <t>41 A 43, NC 021</t>
  </si>
  <si>
    <t>FA 4214</t>
  </si>
  <si>
    <t xml:space="preserve">90-7-10028-19 REGION </t>
  </si>
  <si>
    <t>90-7-10036-19</t>
  </si>
  <si>
    <t xml:space="preserve">90-7-10053-19 TRANSITO MEPOY </t>
  </si>
  <si>
    <t>90-8-10053-19</t>
  </si>
  <si>
    <t>90-7-10027-19 NUSEFA</t>
  </si>
  <si>
    <t xml:space="preserve">90-7-10027-19 BIESO MEPOY </t>
  </si>
  <si>
    <t>FC-6 2915</t>
  </si>
  <si>
    <t>TS 29209, TS 29210, NC 006</t>
  </si>
  <si>
    <t>FC-6 2916</t>
  </si>
  <si>
    <t>FC 355607, NC 1668</t>
  </si>
  <si>
    <t>FC-6 2920</t>
  </si>
  <si>
    <t xml:space="preserve">90-6-10032-19 MEPOY </t>
  </si>
  <si>
    <t xml:space="preserve">90-7-10044-19 MEPOY </t>
  </si>
  <si>
    <t xml:space="preserve">90-2-10049-19 </t>
  </si>
  <si>
    <t xml:space="preserve">90-2-10054-19 </t>
  </si>
  <si>
    <t xml:space="preserve">90-7-10030-19 </t>
  </si>
  <si>
    <t xml:space="preserve">90-8-10060-19 DECAU </t>
  </si>
  <si>
    <t>90-2-10047-19</t>
  </si>
  <si>
    <t xml:space="preserve">90-8-10007-19- MEPOY </t>
  </si>
  <si>
    <t xml:space="preserve">90-8-10060-19 MEPOY </t>
  </si>
  <si>
    <t>90-8-10061-19</t>
  </si>
  <si>
    <t xml:space="preserve">90-7-10013-19 DECAU </t>
  </si>
  <si>
    <t xml:space="preserve">90-8-10004-19 MEPOY </t>
  </si>
  <si>
    <t xml:space="preserve">90-8-10040-19 MEPOY </t>
  </si>
  <si>
    <t>90-2-10043-19</t>
  </si>
  <si>
    <t>90-5-10037-19</t>
  </si>
  <si>
    <t xml:space="preserve">90-7-10052-19 DERHU DECAU </t>
  </si>
  <si>
    <t xml:space="preserve">90-7-10052-19 CARABINEROS MEPOY </t>
  </si>
  <si>
    <t xml:space="preserve">90-2-10051-19 REGION </t>
  </si>
  <si>
    <t>CE 103215</t>
  </si>
  <si>
    <t>CUENTA DE COBRO 012</t>
  </si>
  <si>
    <t>TS 29331  A TS 29371</t>
  </si>
  <si>
    <t>2977 A 2979</t>
  </si>
  <si>
    <t>FEM8122, FEM11426,FEM12318,</t>
  </si>
  <si>
    <t>FEM12316</t>
  </si>
  <si>
    <t>FV 26924</t>
  </si>
  <si>
    <t>V 4839</t>
  </si>
  <si>
    <t>CUENTA DE COBRO 04</t>
  </si>
  <si>
    <t>CE 5232</t>
  </si>
  <si>
    <t>482, NC 3</t>
  </si>
  <si>
    <t>FEM12356</t>
  </si>
  <si>
    <t>483, NC 3</t>
  </si>
  <si>
    <t>C-420</t>
  </si>
  <si>
    <t>C-422</t>
  </si>
  <si>
    <t>68706 A 68715, 68788 A 68800, 68802 a 68813, 68819</t>
  </si>
  <si>
    <t>TS 29373 A TS 29379, TS 29381 A TS 29383, TS 29385 A TS 29412, TS 29414 A TS 29419, TS 29421 A TS 29449</t>
  </si>
  <si>
    <t>V 4841</t>
  </si>
  <si>
    <t>FE000,142</t>
  </si>
  <si>
    <t>GL 41338, ND 1076</t>
  </si>
  <si>
    <t>GL 41337, ND 1075</t>
  </si>
  <si>
    <t>FC 10404</t>
  </si>
  <si>
    <t>07-384</t>
  </si>
  <si>
    <t>07-279, 07385</t>
  </si>
  <si>
    <t>TS 29208, TS 29285</t>
  </si>
  <si>
    <t>TS 29329, NC 007</t>
  </si>
  <si>
    <t>C-424</t>
  </si>
  <si>
    <t>FEM11429, FEM12317, NC NCC1098</t>
  </si>
  <si>
    <t>C-426, NC Nº 005</t>
  </si>
  <si>
    <t>C-425</t>
  </si>
  <si>
    <t xml:space="preserve">90-7-10056-19 NUSEFA </t>
  </si>
  <si>
    <t xml:space="preserve">90-2-10052-19 REGION </t>
  </si>
  <si>
    <t>FE-6 2922</t>
  </si>
  <si>
    <t>fc-6-29-19</t>
  </si>
  <si>
    <t>FC-6 2924</t>
  </si>
  <si>
    <t>1191, 1192, NC DCPPN 0010</t>
  </si>
  <si>
    <t xml:space="preserve">90-7-10046-19 MEPOY </t>
  </si>
  <si>
    <t>E320</t>
  </si>
  <si>
    <t xml:space="preserve">90-7-10059-19 MEPOY </t>
  </si>
  <si>
    <t xml:space="preserve">90-8-10010-19 REGION </t>
  </si>
  <si>
    <t xml:space="preserve">90-1-10034-19 </t>
  </si>
  <si>
    <t>06-2-10060-19</t>
  </si>
  <si>
    <t>90-2-10062-19</t>
  </si>
  <si>
    <t xml:space="preserve">90-8-10040-19 REGION </t>
  </si>
  <si>
    <t xml:space="preserve">90-7-10045-19 DICAR MEPOY </t>
  </si>
  <si>
    <t>90-8-10073-19 MEPOY</t>
  </si>
  <si>
    <t>90-7-10050-19</t>
  </si>
  <si>
    <t xml:space="preserve">90-7-10074-19 DECAU </t>
  </si>
  <si>
    <t xml:space="preserve">90-7-10073-19 DECAU </t>
  </si>
  <si>
    <t>ORDENDE COMPRA 32684</t>
  </si>
  <si>
    <t>90-7-10074-19 REGION</t>
  </si>
  <si>
    <t xml:space="preserve">90-8-10073-19 MEPOY </t>
  </si>
  <si>
    <t xml:space="preserve">90-8-10040-19 DECAU </t>
  </si>
  <si>
    <t xml:space="preserve">ORDEN DE COMPRA 32684 ESTAMPILLAS </t>
  </si>
  <si>
    <t>ORDEN DE COMPRA 32684 DICAR DECAU</t>
  </si>
  <si>
    <t>90-2-10065-19</t>
  </si>
  <si>
    <t xml:space="preserve">90-7-10041-19 MEPOY </t>
  </si>
  <si>
    <t>90-5-10072-19</t>
  </si>
  <si>
    <t>90-2-10066-19</t>
  </si>
  <si>
    <t xml:space="preserve">ORDEN DE COMPRA 43352 </t>
  </si>
  <si>
    <t xml:space="preserve">90-7-10059-19 DECAU </t>
  </si>
  <si>
    <t xml:space="preserve">90-7-10044-19 REGION </t>
  </si>
  <si>
    <t>90-2-10077-19</t>
  </si>
  <si>
    <t>90-7-10068-19</t>
  </si>
  <si>
    <t>90-2-10063-19</t>
  </si>
  <si>
    <t>06-7-10119-19</t>
  </si>
  <si>
    <t>90-2-10076-19</t>
  </si>
  <si>
    <t>90-2-10069-19</t>
  </si>
  <si>
    <t xml:space="preserve">ORDEN DE COMPRA 34800 MEPOY </t>
  </si>
  <si>
    <t>90-1-10070-19</t>
  </si>
  <si>
    <t>90-7-10071-19</t>
  </si>
  <si>
    <t>90-7-10080-19</t>
  </si>
  <si>
    <t xml:space="preserve">ORDEN DE COMPRA 38400 REGION  </t>
  </si>
  <si>
    <t>CE 104619, NC 30</t>
  </si>
  <si>
    <t>07-41, 07-383, 07-470</t>
  </si>
  <si>
    <t>46,47,48,49, NC 025</t>
  </si>
  <si>
    <t>FEM13203, FEM14546</t>
  </si>
  <si>
    <t>TS 29469 A TS 29487, TS 29489  A TS 29536</t>
  </si>
  <si>
    <t>FV 27833</t>
  </si>
  <si>
    <t>V 4842</t>
  </si>
  <si>
    <t>EA-304001, EA-298457</t>
  </si>
  <si>
    <t>FEM13204</t>
  </si>
  <si>
    <t>BOG-2674</t>
  </si>
  <si>
    <t>IHM-3517</t>
  </si>
  <si>
    <t>FE 000. 150</t>
  </si>
  <si>
    <t>V 4844</t>
  </si>
  <si>
    <t>FA4306</t>
  </si>
  <si>
    <t>CE 105012, NC 33</t>
  </si>
  <si>
    <t>GL 41336, GL 41543</t>
  </si>
  <si>
    <t>FEM14545</t>
  </si>
  <si>
    <t>69143, 69146 A 69167, 69185 A 69191</t>
  </si>
  <si>
    <t>69168 A 69169</t>
  </si>
  <si>
    <t>69194 A 69196, NC 031</t>
  </si>
  <si>
    <t>503, ND 01</t>
  </si>
  <si>
    <t>V4846, NC 001</t>
  </si>
  <si>
    <t>TS 29541 A TS 29564, TS 29566 A  TS 29579</t>
  </si>
  <si>
    <t>69206 A 69232, 69234 A 69240, 69348, NC 033</t>
  </si>
  <si>
    <t>69256 A 69259</t>
  </si>
  <si>
    <t>FA 4545</t>
  </si>
  <si>
    <t>69288, 69289, NC 035</t>
  </si>
  <si>
    <t>CE 5371</t>
  </si>
  <si>
    <t>V 4845</t>
  </si>
  <si>
    <t>EA-301916</t>
  </si>
  <si>
    <t>CUENTA DE COBRO 013</t>
  </si>
  <si>
    <t>CUENTA DE COBRO 05, NC 01</t>
  </si>
  <si>
    <t>CE 104226, NC 036</t>
  </si>
  <si>
    <t>TS 29581 A TS 29643, NC 012</t>
  </si>
  <si>
    <t>507, 514</t>
  </si>
  <si>
    <t>CSFE 07-171, CSFE 07-151</t>
  </si>
  <si>
    <t>GL 41513, NC 1079</t>
  </si>
  <si>
    <t>EA 306873</t>
  </si>
  <si>
    <t>EA 306040</t>
  </si>
  <si>
    <t>69358 A 69371, NC 037</t>
  </si>
  <si>
    <t>CP 1685</t>
  </si>
  <si>
    <t>FEM 13206, NC NCAE42</t>
  </si>
  <si>
    <t>CSFE 07-152, CSFE 07-149</t>
  </si>
  <si>
    <t>518, NC 5</t>
  </si>
  <si>
    <t>FL2581</t>
  </si>
  <si>
    <t>50 A 52, NC 027</t>
  </si>
  <si>
    <t>CE 105652, NC 38</t>
  </si>
  <si>
    <t>C-431, ND 006</t>
  </si>
  <si>
    <t>FEM15285</t>
  </si>
  <si>
    <t>EA-307522</t>
  </si>
  <si>
    <t>TS 29644 A TS 29661,TS 29663 A TS 29669, TS 29671 A TS 29673, NC 013</t>
  </si>
  <si>
    <t>TS 29674 A  TS 29679, NC 014</t>
  </si>
  <si>
    <t>FEM14544</t>
  </si>
  <si>
    <t>69469 A 69480, NC 039, 69514 A 69522, NC 040</t>
  </si>
  <si>
    <t>FVN 2076</t>
  </si>
  <si>
    <t>FA 4725, NC 225</t>
  </si>
  <si>
    <t>CUENTA DE COBRO 91</t>
  </si>
  <si>
    <t>CE 105898</t>
  </si>
  <si>
    <t>FE 99</t>
  </si>
  <si>
    <t>FEM16054</t>
  </si>
  <si>
    <t>FV 28009</t>
  </si>
  <si>
    <t>FEM 16063</t>
  </si>
  <si>
    <t>SETT279033</t>
  </si>
  <si>
    <t>44 A 45, 54 A 55 NC 026</t>
  </si>
  <si>
    <t xml:space="preserve">90-7-10019-19 NUSEFA </t>
  </si>
  <si>
    <t xml:space="preserve">90-7-10055-19 NUSEFA </t>
  </si>
  <si>
    <t>90-7-10027-19 DECAU</t>
  </si>
  <si>
    <t xml:space="preserve">90-2-10052-19 MEPOY </t>
  </si>
  <si>
    <t>90-7-10045-19 TRANSITO DECAU</t>
  </si>
  <si>
    <t xml:space="preserve">90-2-10052-19 DECAU </t>
  </si>
  <si>
    <t xml:space="preserve">90-7-10052-18  TRANSITO DECAU </t>
  </si>
  <si>
    <t xml:space="preserve">90-7-10045-19 TRANSITO MEPOY </t>
  </si>
  <si>
    <t xml:space="preserve">90-7-10044-19 TRANSITO MEPOY </t>
  </si>
  <si>
    <t xml:space="preserve">ORDEN DE COMPRA 43347 NUSEFA </t>
  </si>
  <si>
    <t xml:space="preserve">90-6-10075-19 </t>
  </si>
  <si>
    <t>CE 104110, NC 28</t>
  </si>
  <si>
    <t>FC-6-2930,NC 89</t>
  </si>
  <si>
    <t>FC-6 2932</t>
  </si>
  <si>
    <t>68907 A 68910, NC 024</t>
  </si>
  <si>
    <t>68502, NC 021</t>
  </si>
  <si>
    <t>, TS 29330, NC 008</t>
  </si>
  <si>
    <t xml:space="preserve">TS 29461 A TS 29468, TS 29539, NC 010, </t>
  </si>
  <si>
    <t>FC-6 2936, NC 97</t>
  </si>
  <si>
    <t>69170 A 69173</t>
  </si>
  <si>
    <t>TS 29450 A TS 29456, TS 29458 A TS 29460, TS 29537, 009</t>
  </si>
  <si>
    <t>FC -6 2941, NC 100</t>
  </si>
  <si>
    <t>1198, NC DCPPN-0003</t>
  </si>
  <si>
    <t>FA4716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</si>
</sst>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_-* #,##0.00_-;\-* #,##0.00_-;_-* &quot;-&quot;??_-;_-@_-"/>
    <numFmt numFmtId="165" formatCode="_(* #,##0.00_);_(* \(#,##0.00\);_(* &quot;-&quot;??_);_(@_)"/>
    <numFmt numFmtId="166" formatCode="dd\-mm\-yy;@"/>
    <numFmt numFmtId="167" formatCode="00#"/>
    <numFmt numFmtId="168" formatCode="_-* #,##0_-;\-* #,##0_-;_-* &quot;-&quot;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b/>
      <sz val="8"/>
      <color rgb="FFFF0000"/>
      <name val="Arial"/>
      <family val="2"/>
    </font>
    <font>
      <b/>
      <sz val="8"/>
      <name val="Lucida Sans Unicode"/>
      <family val="2"/>
    </font>
    <font>
      <b/>
      <sz val="8"/>
      <color rgb="FFFF00FF"/>
      <name val="Lucida Sans Unicode"/>
      <family val="2"/>
    </font>
    <font>
      <sz val="8"/>
      <name val="Lucida Sans Unicode"/>
      <family val="2"/>
    </font>
    <font>
      <u/>
      <sz val="8"/>
      <color theme="10"/>
      <name val="Arial"/>
      <family val="2"/>
    </font>
    <font>
      <b/>
      <sz val="8"/>
      <color rgb="FF0070C0"/>
      <name val="Antique Olive"/>
      <family val="2"/>
    </font>
    <font>
      <sz val="8"/>
      <color rgb="FFFF00FF"/>
      <name val="Lucida Sans Unicode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Lucida Sans Unicode"/>
      <family val="2"/>
    </font>
    <font>
      <b/>
      <sz val="9"/>
      <color rgb="FFFF00FF"/>
      <name val="Lucida Sans Unicode"/>
      <family val="2"/>
    </font>
    <font>
      <sz val="9"/>
      <name val="Lucida Sans Unicode"/>
      <family val="2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9"/>
      <name val="Calibri"/>
      <family val="2"/>
      <scheme val="minor"/>
    </font>
    <font>
      <sz val="8"/>
      <color rgb="FFFF000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164" fontId="3" fillId="0" borderId="0" xfId="1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164" fontId="1" fillId="0" borderId="0" xfId="1" applyFont="1"/>
    <xf numFmtId="0" fontId="0" fillId="0" borderId="0" xfId="0" applyAlignment="1">
      <alignment horizontal="center"/>
    </xf>
    <xf numFmtId="164" fontId="5" fillId="0" borderId="0" xfId="1" applyFont="1" applyFill="1" applyProtection="1">
      <protection hidden="1"/>
    </xf>
    <xf numFmtId="164" fontId="6" fillId="0" borderId="0" xfId="1" applyFont="1" applyAlignment="1" applyProtection="1">
      <protection hidden="1"/>
    </xf>
    <xf numFmtId="166" fontId="6" fillId="0" borderId="0" xfId="0" applyNumberFormat="1" applyFont="1" applyAlignment="1" applyProtection="1">
      <alignment horizontal="right"/>
      <protection hidden="1"/>
    </xf>
    <xf numFmtId="164" fontId="6" fillId="0" borderId="0" xfId="1" applyFont="1" applyFill="1" applyAlignment="1">
      <alignment horizontal="center"/>
    </xf>
    <xf numFmtId="0" fontId="5" fillId="0" borderId="0" xfId="0" applyFont="1" applyFill="1" applyAlignment="1" applyProtection="1">
      <alignment horizontal="center"/>
      <protection hidden="1"/>
    </xf>
    <xf numFmtId="0" fontId="4" fillId="0" borderId="0" xfId="0" applyFont="1" applyAlignment="1" applyProtection="1">
      <protection hidden="1"/>
    </xf>
    <xf numFmtId="0" fontId="4" fillId="0" borderId="0" xfId="0" applyFont="1" applyAlignment="1" applyProtection="1">
      <alignment horizontal="right"/>
      <protection hidden="1"/>
    </xf>
    <xf numFmtId="164" fontId="6" fillId="0" borderId="0" xfId="1" applyFont="1" applyFill="1" applyAlignment="1" applyProtection="1">
      <alignment horizontal="center"/>
      <protection hidden="1"/>
    </xf>
    <xf numFmtId="164" fontId="8" fillId="0" borderId="0" xfId="1" applyFont="1" applyFill="1" applyAlignment="1"/>
    <xf numFmtId="164" fontId="9" fillId="0" borderId="0" xfId="1" applyFont="1" applyFill="1" applyAlignment="1" applyProtection="1">
      <alignment horizontal="center"/>
      <protection hidden="1"/>
    </xf>
    <xf numFmtId="167" fontId="6" fillId="0" borderId="0" xfId="0" applyNumberFormat="1" applyFont="1" applyAlignment="1" applyProtection="1">
      <protection hidden="1"/>
    </xf>
    <xf numFmtId="166" fontId="6" fillId="0" borderId="0" xfId="0" applyNumberFormat="1" applyFont="1" applyFill="1" applyAlignment="1" applyProtection="1">
      <alignment horizontal="right"/>
      <protection hidden="1"/>
    </xf>
    <xf numFmtId="0" fontId="7" fillId="0" borderId="0" xfId="2" applyFont="1" applyFill="1" applyAlignment="1" applyProtection="1"/>
    <xf numFmtId="0" fontId="4" fillId="0" borderId="0" xfId="0" applyFont="1" applyFill="1" applyBorder="1" applyProtection="1">
      <protection hidden="1"/>
    </xf>
    <xf numFmtId="15" fontId="0" fillId="0" borderId="0" xfId="0" applyNumberFormat="1"/>
    <xf numFmtId="164" fontId="0" fillId="0" borderId="0" xfId="1" applyFont="1"/>
    <xf numFmtId="15" fontId="10" fillId="0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0" fillId="0" borderId="1" xfId="0" applyBorder="1"/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right" vertical="center" wrapText="1"/>
    </xf>
    <xf numFmtId="164" fontId="10" fillId="0" borderId="1" xfId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164" fontId="6" fillId="0" borderId="0" xfId="1" applyFont="1" applyFill="1" applyBorder="1" applyAlignment="1" applyProtection="1">
      <protection hidden="1"/>
    </xf>
    <xf numFmtId="164" fontId="0" fillId="0" borderId="1" xfId="1" applyFont="1" applyBorder="1"/>
    <xf numFmtId="164" fontId="0" fillId="0" borderId="1" xfId="1" applyFont="1" applyFill="1" applyBorder="1"/>
    <xf numFmtId="164" fontId="13" fillId="0" borderId="0" xfId="1" applyFont="1" applyFill="1" applyProtection="1">
      <protection hidden="1"/>
    </xf>
    <xf numFmtId="164" fontId="14" fillId="0" borderId="0" xfId="1" applyFont="1" applyAlignment="1" applyProtection="1">
      <protection hidden="1"/>
    </xf>
    <xf numFmtId="166" fontId="14" fillId="0" borderId="0" xfId="0" applyNumberFormat="1" applyFont="1" applyAlignment="1" applyProtection="1">
      <alignment horizontal="right"/>
      <protection hidden="1"/>
    </xf>
    <xf numFmtId="165" fontId="2" fillId="0" borderId="0" xfId="2" applyNumberFormat="1" applyFont="1" applyAlignment="1" applyProtection="1"/>
    <xf numFmtId="0" fontId="15" fillId="0" borderId="0" xfId="0" applyFont="1"/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5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67" fontId="16" fillId="0" borderId="0" xfId="0" applyNumberFormat="1" applyFont="1" applyAlignment="1" applyProtection="1">
      <protection hidden="1"/>
    </xf>
    <xf numFmtId="166" fontId="4" fillId="2" borderId="1" xfId="0" applyNumberFormat="1" applyFont="1" applyFill="1" applyBorder="1" applyAlignment="1" applyProtection="1">
      <alignment horizontal="center" vertical="center" wrapText="1"/>
      <protection hidden="1"/>
    </xf>
    <xf numFmtId="164" fontId="4" fillId="2" borderId="1" xfId="1" applyFont="1" applyFill="1" applyBorder="1" applyAlignment="1" applyProtection="1">
      <alignment horizontal="center" vertical="center" wrapText="1"/>
      <protection hidden="1"/>
    </xf>
    <xf numFmtId="0" fontId="16" fillId="0" borderId="1" xfId="0" quotePrefix="1" applyFont="1" applyFill="1" applyBorder="1" applyAlignment="1">
      <alignment horizontal="center" vertical="center" wrapText="1"/>
    </xf>
    <xf numFmtId="164" fontId="16" fillId="0" borderId="1" xfId="1" applyNumberFormat="1" applyFont="1" applyFill="1" applyBorder="1" applyAlignment="1">
      <alignment horizontal="center" vertical="center"/>
    </xf>
    <xf numFmtId="3" fontId="16" fillId="0" borderId="1" xfId="0" quotePrefix="1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164" fontId="18" fillId="0" borderId="1" xfId="1" applyFont="1" applyFill="1" applyBorder="1" applyAlignment="1">
      <alignment horizontal="right" vertical="center"/>
    </xf>
    <xf numFmtId="15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right" vertical="center"/>
    </xf>
    <xf numFmtId="14" fontId="16" fillId="0" borderId="1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hidden="1"/>
    </xf>
    <xf numFmtId="168" fontId="0" fillId="0" borderId="0" xfId="1" applyNumberFormat="1" applyFont="1"/>
    <xf numFmtId="168" fontId="0" fillId="0" borderId="0" xfId="0" applyNumberFormat="1"/>
    <xf numFmtId="43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16" fillId="0" borderId="1" xfId="0" quotePrefix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164" fontId="19" fillId="0" borderId="1" xfId="1" applyNumberFormat="1" applyFont="1" applyFill="1" applyBorder="1" applyAlignment="1">
      <alignment horizontal="center" vertical="center"/>
    </xf>
    <xf numFmtId="9" fontId="0" fillId="0" borderId="0" xfId="0" applyNumberFormat="1"/>
    <xf numFmtId="164" fontId="6" fillId="4" borderId="0" xfId="1" applyFont="1" applyFill="1" applyAlignment="1" applyProtection="1">
      <alignment horizontal="center"/>
      <protection hidden="1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5" fontId="16" fillId="0" borderId="1" xfId="0" applyNumberFormat="1" applyFont="1" applyFill="1" applyBorder="1" applyAlignment="1">
      <alignment horizontal="center" vertical="center"/>
    </xf>
    <xf numFmtId="0" fontId="16" fillId="0" borderId="1" xfId="0" quotePrefix="1" applyFont="1" applyFill="1" applyBorder="1" applyAlignment="1">
      <alignment horizontal="center" vertical="center" wrapText="1"/>
    </xf>
    <xf numFmtId="164" fontId="16" fillId="0" borderId="1" xfId="1" applyNumberFormat="1" applyFont="1" applyFill="1" applyBorder="1" applyAlignment="1">
      <alignment horizontal="center" vertical="center"/>
    </xf>
    <xf numFmtId="0" fontId="17" fillId="0" borderId="1" xfId="0" applyFont="1" applyBorder="1"/>
    <xf numFmtId="0" fontId="4" fillId="0" borderId="0" xfId="0" applyFont="1" applyAlignment="1" applyProtection="1">
      <alignment horizontal="center"/>
      <protection hidden="1"/>
    </xf>
    <xf numFmtId="0" fontId="17" fillId="0" borderId="1" xfId="0" applyFont="1" applyBorder="1" applyAlignment="1">
      <alignment horizontal="center"/>
    </xf>
    <xf numFmtId="164" fontId="15" fillId="0" borderId="0" xfId="1" applyFont="1"/>
    <xf numFmtId="164" fontId="16" fillId="0" borderId="1" xfId="1" applyFont="1" applyFill="1" applyBorder="1" applyAlignment="1">
      <alignment horizontal="center" vertical="center"/>
    </xf>
    <xf numFmtId="164" fontId="17" fillId="0" borderId="1" xfId="1" applyFont="1" applyBorder="1"/>
    <xf numFmtId="166" fontId="14" fillId="0" borderId="0" xfId="0" applyNumberFormat="1" applyFont="1" applyAlignment="1" applyProtection="1">
      <alignment horizontal="center"/>
      <protection hidden="1"/>
    </xf>
    <xf numFmtId="166" fontId="6" fillId="0" borderId="0" xfId="0" applyNumberFormat="1" applyFont="1" applyFill="1" applyAlignment="1" applyProtection="1">
      <alignment horizontal="center"/>
      <protection hidden="1"/>
    </xf>
    <xf numFmtId="0" fontId="20" fillId="2" borderId="1" xfId="0" applyFont="1" applyFill="1" applyBorder="1" applyAlignment="1" applyProtection="1">
      <alignment horizontal="center" vertical="center" wrapText="1"/>
      <protection hidden="1"/>
    </xf>
    <xf numFmtId="166" fontId="20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20" fillId="2" borderId="1" xfId="0" applyFont="1" applyFill="1" applyBorder="1" applyAlignment="1" applyProtection="1">
      <alignment horizontal="center" vertical="center"/>
      <protection hidden="1"/>
    </xf>
    <xf numFmtId="164" fontId="20" fillId="2" borderId="1" xfId="1" applyFont="1" applyFill="1" applyBorder="1" applyAlignment="1" applyProtection="1">
      <alignment horizontal="center" vertical="center"/>
      <protection hidden="1"/>
    </xf>
    <xf numFmtId="164" fontId="13" fillId="0" borderId="0" xfId="1" applyFont="1" applyFill="1" applyAlignment="1" applyProtection="1">
      <alignment horizontal="center"/>
      <protection hidden="1"/>
    </xf>
    <xf numFmtId="0" fontId="16" fillId="4" borderId="1" xfId="0" applyFont="1" applyFill="1" applyBorder="1" applyAlignment="1">
      <alignment horizontal="center" vertical="center"/>
    </xf>
    <xf numFmtId="15" fontId="16" fillId="4" borderId="1" xfId="0" applyNumberFormat="1" applyFont="1" applyFill="1" applyBorder="1" applyAlignment="1">
      <alignment horizontal="center" vertical="center"/>
    </xf>
    <xf numFmtId="164" fontId="16" fillId="4" borderId="1" xfId="1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1"/>
  <sheetViews>
    <sheetView zoomScale="130" zoomScaleNormal="130" workbookViewId="0">
      <pane ySplit="8" topLeftCell="A399" activePane="bottomLeft" state="frozen"/>
      <selection activeCell="G47" sqref="G47:G48"/>
      <selection pane="bottomLeft" activeCell="G446" sqref="G446"/>
    </sheetView>
  </sheetViews>
  <sheetFormatPr baseColWidth="10" defaultRowHeight="15"/>
  <cols>
    <col min="1" max="1" width="7.7109375" customWidth="1"/>
    <col min="2" max="2" width="28.85546875" customWidth="1"/>
    <col min="3" max="3" width="12.85546875" customWidth="1"/>
    <col min="4" max="4" width="13.7109375" customWidth="1"/>
    <col min="5" max="5" width="35.7109375" style="4" customWidth="1"/>
    <col min="6" max="6" width="20.140625" style="3" customWidth="1"/>
    <col min="7" max="7" width="25.28515625" bestFit="1" customWidth="1"/>
    <col min="8" max="8" width="17.85546875" bestFit="1" customWidth="1"/>
    <col min="10" max="10" width="15.140625" customWidth="1"/>
    <col min="11" max="11" width="16.5703125" bestFit="1" customWidth="1"/>
  </cols>
  <sheetData>
    <row r="1" spans="1:6">
      <c r="A1" s="88" t="s">
        <v>0</v>
      </c>
      <c r="B1" s="88"/>
      <c r="C1" s="88"/>
      <c r="D1" s="88"/>
      <c r="E1" s="88"/>
      <c r="F1" s="88"/>
    </row>
    <row r="2" spans="1:6" ht="18" customHeight="1">
      <c r="A2" s="88" t="s">
        <v>6</v>
      </c>
      <c r="B2" s="88"/>
      <c r="C2" s="88"/>
      <c r="D2" s="88"/>
      <c r="E2" s="88"/>
      <c r="F2" s="88"/>
    </row>
    <row r="3" spans="1:6">
      <c r="A3" s="89" t="s">
        <v>7</v>
      </c>
      <c r="B3" s="89"/>
      <c r="C3" s="89"/>
      <c r="D3" s="89"/>
      <c r="E3" s="89"/>
      <c r="F3" s="89"/>
    </row>
    <row r="4" spans="1:6">
      <c r="A4" s="5"/>
      <c r="B4" s="6"/>
      <c r="C4" s="6"/>
      <c r="D4" s="7"/>
      <c r="E4" s="8"/>
      <c r="F4" s="1"/>
    </row>
    <row r="5" spans="1:6">
      <c r="A5" s="88" t="s">
        <v>14</v>
      </c>
      <c r="B5" s="88"/>
      <c r="C5" s="88"/>
      <c r="D5" s="88"/>
      <c r="E5" s="88"/>
      <c r="F5" s="88"/>
    </row>
    <row r="6" spans="1:6">
      <c r="A6" s="9"/>
      <c r="B6" s="10"/>
      <c r="C6" s="10"/>
      <c r="D6" s="11"/>
      <c r="E6" s="12"/>
      <c r="F6" s="13" t="s">
        <v>10</v>
      </c>
    </row>
    <row r="7" spans="1:6">
      <c r="A7" s="14"/>
      <c r="B7" s="43"/>
      <c r="C7" s="15"/>
      <c r="D7" s="16"/>
      <c r="E7" s="66" t="s">
        <v>9</v>
      </c>
      <c r="F7" s="30"/>
    </row>
    <row r="8" spans="1:6" ht="30" customHeight="1">
      <c r="A8" s="2" t="s">
        <v>1</v>
      </c>
      <c r="B8" s="2" t="s">
        <v>2</v>
      </c>
      <c r="C8" s="2" t="s">
        <v>8</v>
      </c>
      <c r="D8" s="44" t="s">
        <v>3</v>
      </c>
      <c r="E8" s="2" t="s">
        <v>4</v>
      </c>
      <c r="F8" s="45" t="s">
        <v>5</v>
      </c>
    </row>
    <row r="9" spans="1:6" s="22" customFormat="1" ht="22.5">
      <c r="A9" s="38">
        <v>1</v>
      </c>
      <c r="B9" s="39" t="s">
        <v>17</v>
      </c>
      <c r="C9" s="40">
        <v>76330708</v>
      </c>
      <c r="D9" s="41">
        <v>43496</v>
      </c>
      <c r="E9" s="48" t="s">
        <v>18</v>
      </c>
      <c r="F9" s="47">
        <v>21088941</v>
      </c>
    </row>
    <row r="10" spans="1:6">
      <c r="A10" s="38">
        <v>2</v>
      </c>
      <c r="B10" s="39" t="s">
        <v>11</v>
      </c>
      <c r="C10" s="40">
        <v>76319340</v>
      </c>
      <c r="D10" s="41">
        <v>43496</v>
      </c>
      <c r="E10" s="46" t="s">
        <v>19</v>
      </c>
      <c r="F10" s="47">
        <f>819423+1052370</f>
        <v>1871793</v>
      </c>
    </row>
    <row r="11" spans="1:6">
      <c r="A11" s="38">
        <v>3</v>
      </c>
      <c r="B11" s="40" t="s">
        <v>20</v>
      </c>
      <c r="C11" s="40">
        <v>76319340</v>
      </c>
      <c r="D11" s="41">
        <v>43497</v>
      </c>
      <c r="E11" s="46" t="s">
        <v>21</v>
      </c>
      <c r="F11" s="47">
        <v>6081322.5</v>
      </c>
    </row>
    <row r="12" spans="1:6">
      <c r="A12" s="38">
        <v>4</v>
      </c>
      <c r="B12" s="40" t="s">
        <v>22</v>
      </c>
      <c r="C12" s="40">
        <v>69055036</v>
      </c>
      <c r="D12" s="41">
        <v>43501</v>
      </c>
      <c r="E12" s="46" t="s">
        <v>23</v>
      </c>
      <c r="F12" s="47">
        <v>711000</v>
      </c>
    </row>
    <row r="13" spans="1:6">
      <c r="A13" s="38">
        <v>5</v>
      </c>
      <c r="B13" s="38" t="s">
        <v>24</v>
      </c>
      <c r="C13" s="42">
        <v>14981313</v>
      </c>
      <c r="D13" s="41">
        <v>43501</v>
      </c>
      <c r="E13" s="46" t="s">
        <v>23</v>
      </c>
      <c r="F13" s="47">
        <v>3068000</v>
      </c>
    </row>
    <row r="14" spans="1:6">
      <c r="A14" s="38">
        <v>6</v>
      </c>
      <c r="B14" s="38" t="s">
        <v>25</v>
      </c>
      <c r="C14" s="42">
        <v>817004979</v>
      </c>
      <c r="D14" s="41">
        <v>43502</v>
      </c>
      <c r="E14" s="46" t="s">
        <v>26</v>
      </c>
      <c r="F14" s="47">
        <v>31038597.5</v>
      </c>
    </row>
    <row r="15" spans="1:6">
      <c r="A15" s="38">
        <v>7</v>
      </c>
      <c r="B15" s="38" t="s">
        <v>27</v>
      </c>
      <c r="C15" s="42">
        <v>900593683</v>
      </c>
      <c r="D15" s="41">
        <v>43502</v>
      </c>
      <c r="E15" s="46" t="s">
        <v>28</v>
      </c>
      <c r="F15" s="47">
        <v>2939000</v>
      </c>
    </row>
    <row r="16" spans="1:6">
      <c r="A16" s="38">
        <v>8</v>
      </c>
      <c r="B16" s="39" t="s">
        <v>29</v>
      </c>
      <c r="C16" s="40">
        <v>900062917</v>
      </c>
      <c r="D16" s="41">
        <v>43502</v>
      </c>
      <c r="E16" s="46" t="s">
        <v>30</v>
      </c>
      <c r="F16" s="47">
        <v>256000</v>
      </c>
    </row>
    <row r="17" spans="1:6">
      <c r="A17" s="38">
        <v>9</v>
      </c>
      <c r="B17" s="39" t="s">
        <v>33</v>
      </c>
      <c r="C17" s="40">
        <v>76330708</v>
      </c>
      <c r="D17" s="41">
        <v>43503</v>
      </c>
      <c r="E17" s="46" t="s">
        <v>31</v>
      </c>
      <c r="F17" s="47">
        <v>9569851</v>
      </c>
    </row>
    <row r="18" spans="1:6">
      <c r="A18" s="38">
        <v>10</v>
      </c>
      <c r="B18" s="38" t="s">
        <v>36</v>
      </c>
      <c r="C18" s="42">
        <v>76330708</v>
      </c>
      <c r="D18" s="41">
        <v>43503</v>
      </c>
      <c r="E18" s="46" t="s">
        <v>32</v>
      </c>
      <c r="F18" s="47">
        <v>571540</v>
      </c>
    </row>
    <row r="19" spans="1:6">
      <c r="A19" s="38">
        <v>11</v>
      </c>
      <c r="B19" s="38" t="s">
        <v>35</v>
      </c>
      <c r="C19" s="42">
        <v>900046111</v>
      </c>
      <c r="D19" s="41">
        <v>43503</v>
      </c>
      <c r="E19" s="46" t="s">
        <v>34</v>
      </c>
      <c r="F19" s="47">
        <v>5273806</v>
      </c>
    </row>
    <row r="20" spans="1:6" ht="22.5">
      <c r="A20" s="38">
        <v>12</v>
      </c>
      <c r="B20" s="38" t="s">
        <v>12</v>
      </c>
      <c r="C20" s="42">
        <v>900046111</v>
      </c>
      <c r="D20" s="41">
        <v>43503</v>
      </c>
      <c r="E20" s="46" t="s">
        <v>37</v>
      </c>
      <c r="F20" s="47">
        <v>100394203</v>
      </c>
    </row>
    <row r="21" spans="1:6">
      <c r="A21" s="38">
        <v>13</v>
      </c>
      <c r="B21" s="39" t="s">
        <v>13</v>
      </c>
      <c r="C21" s="40">
        <v>900046111</v>
      </c>
      <c r="D21" s="41">
        <v>43503</v>
      </c>
      <c r="E21" s="46" t="s">
        <v>16</v>
      </c>
      <c r="F21" s="47">
        <f>389571+2594685+252938+975460+1520407+2599810+317090+189153+1697987+408376+630776+358254+280122+2596856+2721880+189153+1879639+481413+325486+408376+325486+358254+417507+994396+717138+154219+455974+619202+325486+317090+2701263+481413+2485522+3626840+358254+3354626+358254+408376+317090+189153+1517124+189153+1433116+358254+2638648+3410644+1714646+5807417+1482186+1411433+1405025+4595506+634822+1636063+1142355+859889+2173147</f>
        <v>72192403</v>
      </c>
    </row>
    <row r="22" spans="1:6">
      <c r="A22" s="38">
        <v>14</v>
      </c>
      <c r="B22" s="39" t="s">
        <v>42</v>
      </c>
      <c r="C22" s="40">
        <v>800112214</v>
      </c>
      <c r="D22" s="41">
        <v>43507</v>
      </c>
      <c r="E22" s="46" t="s">
        <v>43</v>
      </c>
      <c r="F22" s="47">
        <v>156692758</v>
      </c>
    </row>
    <row r="23" spans="1:6">
      <c r="A23" s="38">
        <v>15</v>
      </c>
      <c r="B23" s="39" t="s">
        <v>39</v>
      </c>
      <c r="C23" s="40">
        <v>800041433</v>
      </c>
      <c r="D23" s="41">
        <v>43511</v>
      </c>
      <c r="E23" s="46" t="s">
        <v>38</v>
      </c>
      <c r="F23" s="47">
        <v>11843996.529999999</v>
      </c>
    </row>
    <row r="24" spans="1:6">
      <c r="A24" s="38">
        <v>16</v>
      </c>
      <c r="B24" s="38" t="s">
        <v>41</v>
      </c>
      <c r="C24" s="42">
        <v>901031838</v>
      </c>
      <c r="D24" s="41">
        <v>43511</v>
      </c>
      <c r="E24" s="46">
        <v>3124</v>
      </c>
      <c r="F24" s="47">
        <v>2906955.17</v>
      </c>
    </row>
    <row r="25" spans="1:6">
      <c r="A25" s="38">
        <v>17</v>
      </c>
      <c r="B25" s="67" t="s">
        <v>44</v>
      </c>
      <c r="C25" s="68">
        <v>817004979</v>
      </c>
      <c r="D25" s="41">
        <v>43517</v>
      </c>
      <c r="E25" s="46">
        <v>24375</v>
      </c>
      <c r="F25" s="47">
        <v>899833</v>
      </c>
    </row>
    <row r="26" spans="1:6">
      <c r="A26" s="38">
        <v>18</v>
      </c>
      <c r="B26" s="38" t="s">
        <v>45</v>
      </c>
      <c r="C26" s="42">
        <v>69055036</v>
      </c>
      <c r="D26" s="41">
        <v>43525</v>
      </c>
      <c r="E26" s="46" t="s">
        <v>52</v>
      </c>
      <c r="F26" s="47">
        <v>711000</v>
      </c>
    </row>
    <row r="27" spans="1:6">
      <c r="A27" s="38">
        <v>19</v>
      </c>
      <c r="B27" s="38" t="s">
        <v>24</v>
      </c>
      <c r="C27" s="42">
        <v>14981313</v>
      </c>
      <c r="D27" s="41">
        <v>43525</v>
      </c>
      <c r="E27" s="46" t="s">
        <v>52</v>
      </c>
      <c r="F27" s="47">
        <v>3068000</v>
      </c>
    </row>
    <row r="28" spans="1:6">
      <c r="A28" s="38">
        <v>20</v>
      </c>
      <c r="B28" s="38" t="s">
        <v>33</v>
      </c>
      <c r="C28" s="42">
        <v>76330708</v>
      </c>
      <c r="D28" s="41">
        <v>43525</v>
      </c>
      <c r="E28" s="46" t="s">
        <v>53</v>
      </c>
      <c r="F28" s="47">
        <v>8154298</v>
      </c>
    </row>
    <row r="29" spans="1:6">
      <c r="A29" s="38">
        <v>21</v>
      </c>
      <c r="B29" s="38" t="s">
        <v>46</v>
      </c>
      <c r="C29" s="42">
        <v>76330708</v>
      </c>
      <c r="D29" s="41">
        <v>43525</v>
      </c>
      <c r="E29" s="46" t="s">
        <v>54</v>
      </c>
      <c r="F29" s="47">
        <v>1160178</v>
      </c>
    </row>
    <row r="30" spans="1:6">
      <c r="A30" s="38">
        <v>22</v>
      </c>
      <c r="B30" s="38" t="s">
        <v>47</v>
      </c>
      <c r="C30" s="42">
        <v>900046111</v>
      </c>
      <c r="D30" s="41">
        <v>43525</v>
      </c>
      <c r="E30" s="46" t="s">
        <v>55</v>
      </c>
      <c r="F30" s="47">
        <v>20078789</v>
      </c>
    </row>
    <row r="31" spans="1:6" ht="22.5">
      <c r="A31" s="38">
        <v>23</v>
      </c>
      <c r="B31" s="38" t="s">
        <v>12</v>
      </c>
      <c r="C31" s="42">
        <v>900046111</v>
      </c>
      <c r="D31" s="41">
        <v>43525</v>
      </c>
      <c r="E31" s="46" t="s">
        <v>56</v>
      </c>
      <c r="F31" s="47">
        <v>63335118</v>
      </c>
    </row>
    <row r="32" spans="1:6" ht="22.5">
      <c r="A32" s="38">
        <v>24</v>
      </c>
      <c r="B32" s="38" t="s">
        <v>17</v>
      </c>
      <c r="C32" s="42">
        <v>76330708</v>
      </c>
      <c r="D32" s="41">
        <v>43526</v>
      </c>
      <c r="E32" s="46" t="s">
        <v>57</v>
      </c>
      <c r="F32" s="47">
        <v>17645954</v>
      </c>
    </row>
    <row r="33" spans="1:6">
      <c r="A33" s="38">
        <v>25</v>
      </c>
      <c r="B33" s="38" t="s">
        <v>13</v>
      </c>
      <c r="C33" s="42">
        <v>900046111</v>
      </c>
      <c r="D33" s="41">
        <v>43526</v>
      </c>
      <c r="E33" s="46" t="s">
        <v>58</v>
      </c>
      <c r="F33" s="47">
        <v>57457043</v>
      </c>
    </row>
    <row r="34" spans="1:6">
      <c r="A34" s="38">
        <v>26</v>
      </c>
      <c r="B34" s="38" t="s">
        <v>11</v>
      </c>
      <c r="C34" s="40">
        <v>76319340</v>
      </c>
      <c r="D34" s="41">
        <v>43529</v>
      </c>
      <c r="E34" s="46" t="s">
        <v>59</v>
      </c>
      <c r="F34" s="47">
        <f>4282146+2068506</f>
        <v>6350652</v>
      </c>
    </row>
    <row r="35" spans="1:6">
      <c r="A35" s="38">
        <v>27</v>
      </c>
      <c r="B35" s="38" t="s">
        <v>25</v>
      </c>
      <c r="C35" s="42">
        <v>817004979</v>
      </c>
      <c r="D35" s="41">
        <v>43529</v>
      </c>
      <c r="E35" s="46" t="s">
        <v>60</v>
      </c>
      <c r="F35" s="47">
        <v>23691202.600000001</v>
      </c>
    </row>
    <row r="36" spans="1:6">
      <c r="A36" s="38">
        <v>28</v>
      </c>
      <c r="B36" s="38" t="s">
        <v>27</v>
      </c>
      <c r="C36" s="42">
        <v>25282273</v>
      </c>
      <c r="D36" s="41">
        <v>43531</v>
      </c>
      <c r="E36" s="46" t="s">
        <v>61</v>
      </c>
      <c r="F36" s="47">
        <v>2939000</v>
      </c>
    </row>
    <row r="37" spans="1:6">
      <c r="A37" s="38">
        <v>29</v>
      </c>
      <c r="B37" s="38" t="s">
        <v>44</v>
      </c>
      <c r="C37" s="42">
        <v>817004979</v>
      </c>
      <c r="D37" s="41">
        <v>43532</v>
      </c>
      <c r="E37" s="46">
        <v>24509</v>
      </c>
      <c r="F37" s="47">
        <v>1636007</v>
      </c>
    </row>
    <row r="38" spans="1:6">
      <c r="A38" s="38">
        <v>30</v>
      </c>
      <c r="B38" s="38" t="s">
        <v>42</v>
      </c>
      <c r="C38" s="42">
        <v>800112214</v>
      </c>
      <c r="D38" s="41">
        <v>43532</v>
      </c>
      <c r="E38" s="46" t="s">
        <v>62</v>
      </c>
      <c r="F38" s="47">
        <v>165418483</v>
      </c>
    </row>
    <row r="39" spans="1:6">
      <c r="A39" s="38">
        <v>31</v>
      </c>
      <c r="B39" s="38" t="s">
        <v>48</v>
      </c>
      <c r="C39" s="42">
        <v>34535384</v>
      </c>
      <c r="D39" s="41">
        <v>43533</v>
      </c>
      <c r="E39" s="46" t="s">
        <v>63</v>
      </c>
      <c r="F39" s="47">
        <v>23875106</v>
      </c>
    </row>
    <row r="40" spans="1:6">
      <c r="A40" s="38">
        <v>32</v>
      </c>
      <c r="B40" s="38" t="s">
        <v>29</v>
      </c>
      <c r="C40" s="42">
        <v>900062917</v>
      </c>
      <c r="D40" s="41">
        <v>43533</v>
      </c>
      <c r="E40" s="46" t="s">
        <v>64</v>
      </c>
      <c r="F40" s="47">
        <v>785400</v>
      </c>
    </row>
    <row r="41" spans="1:6">
      <c r="A41" s="38">
        <v>33</v>
      </c>
      <c r="B41" s="38" t="s">
        <v>49</v>
      </c>
      <c r="C41" s="42">
        <v>76319340</v>
      </c>
      <c r="D41" s="41">
        <v>43533</v>
      </c>
      <c r="E41" s="46" t="s">
        <v>65</v>
      </c>
      <c r="F41" s="47">
        <f>2061615.6+6123150</f>
        <v>8184765.5999999996</v>
      </c>
    </row>
    <row r="42" spans="1:6">
      <c r="A42" s="38">
        <v>34</v>
      </c>
      <c r="B42" s="38" t="s">
        <v>41</v>
      </c>
      <c r="C42" s="42">
        <v>901031838</v>
      </c>
      <c r="D42" s="41">
        <v>43537</v>
      </c>
      <c r="E42" s="46">
        <v>3212</v>
      </c>
      <c r="F42" s="47">
        <v>2906955.17</v>
      </c>
    </row>
    <row r="43" spans="1:6">
      <c r="A43" s="38">
        <v>35</v>
      </c>
      <c r="B43" s="38" t="s">
        <v>50</v>
      </c>
      <c r="C43" s="42">
        <v>1061740057</v>
      </c>
      <c r="D43" s="41">
        <v>43541</v>
      </c>
      <c r="E43" s="46">
        <v>391</v>
      </c>
      <c r="F43" s="47">
        <v>19893400</v>
      </c>
    </row>
    <row r="44" spans="1:6">
      <c r="A44" s="38">
        <v>36</v>
      </c>
      <c r="B44" s="38" t="s">
        <v>39</v>
      </c>
      <c r="C44" s="42">
        <v>800041433</v>
      </c>
      <c r="D44" s="41">
        <v>43541</v>
      </c>
      <c r="E44" s="46" t="s">
        <v>66</v>
      </c>
      <c r="F44" s="47">
        <v>11926755.380000001</v>
      </c>
    </row>
    <row r="45" spans="1:6">
      <c r="A45" s="38">
        <v>37</v>
      </c>
      <c r="B45" s="38" t="s">
        <v>50</v>
      </c>
      <c r="C45" s="42">
        <v>1061740057</v>
      </c>
      <c r="D45" s="41">
        <v>43179</v>
      </c>
      <c r="E45" s="46">
        <v>401</v>
      </c>
      <c r="F45" s="47">
        <v>5040000</v>
      </c>
    </row>
    <row r="46" spans="1:6">
      <c r="A46" s="38">
        <v>38</v>
      </c>
      <c r="B46" s="38" t="s">
        <v>51</v>
      </c>
      <c r="C46" s="42">
        <v>34535384</v>
      </c>
      <c r="D46" s="41">
        <v>43552</v>
      </c>
      <c r="E46" s="46" t="s">
        <v>67</v>
      </c>
      <c r="F46" s="47">
        <v>53000000</v>
      </c>
    </row>
    <row r="47" spans="1:6" ht="33.75">
      <c r="A47" s="38">
        <v>39</v>
      </c>
      <c r="B47" s="38" t="s">
        <v>69</v>
      </c>
      <c r="C47" s="42">
        <v>76330708</v>
      </c>
      <c r="D47" s="41">
        <v>43553</v>
      </c>
      <c r="E47" s="46" t="s">
        <v>81</v>
      </c>
      <c r="F47" s="47">
        <v>17035786</v>
      </c>
    </row>
    <row r="48" spans="1:6" ht="22.5">
      <c r="A48" s="38">
        <v>40</v>
      </c>
      <c r="B48" s="38" t="s">
        <v>70</v>
      </c>
      <c r="C48" s="42">
        <v>900046111</v>
      </c>
      <c r="D48" s="41">
        <v>43556</v>
      </c>
      <c r="E48" s="46" t="s">
        <v>82</v>
      </c>
      <c r="F48" s="47">
        <v>60975715</v>
      </c>
    </row>
    <row r="49" spans="1:8">
      <c r="A49" s="38">
        <v>41</v>
      </c>
      <c r="B49" s="38" t="s">
        <v>71</v>
      </c>
      <c r="C49" s="42">
        <v>1061728810</v>
      </c>
      <c r="D49" s="41">
        <v>43559</v>
      </c>
      <c r="E49" s="46" t="s">
        <v>83</v>
      </c>
      <c r="F49" s="47">
        <v>1000000</v>
      </c>
    </row>
    <row r="50" spans="1:8">
      <c r="A50" s="38">
        <v>42</v>
      </c>
      <c r="B50" s="38" t="s">
        <v>49</v>
      </c>
      <c r="C50" s="42">
        <v>76319340</v>
      </c>
      <c r="D50" s="41">
        <v>43560</v>
      </c>
      <c r="E50" s="46" t="s">
        <v>84</v>
      </c>
      <c r="F50" s="47">
        <v>8149284</v>
      </c>
    </row>
    <row r="51" spans="1:8">
      <c r="A51" s="38">
        <v>43</v>
      </c>
      <c r="B51" s="38" t="s">
        <v>27</v>
      </c>
      <c r="C51" s="42">
        <v>900593683</v>
      </c>
      <c r="D51" s="41">
        <v>43560</v>
      </c>
      <c r="E51" s="46" t="s">
        <v>85</v>
      </c>
      <c r="F51" s="47">
        <v>2939000</v>
      </c>
    </row>
    <row r="52" spans="1:8">
      <c r="A52" s="38">
        <v>44</v>
      </c>
      <c r="B52" s="38" t="s">
        <v>49</v>
      </c>
      <c r="C52" s="42">
        <v>76319340</v>
      </c>
      <c r="D52" s="41">
        <v>43560</v>
      </c>
      <c r="E52" s="46" t="s">
        <v>86</v>
      </c>
      <c r="F52" s="47">
        <v>12958074.4</v>
      </c>
    </row>
    <row r="53" spans="1:8">
      <c r="A53" s="38">
        <v>45</v>
      </c>
      <c r="B53" s="38" t="s">
        <v>70</v>
      </c>
      <c r="C53" s="42">
        <v>900046111</v>
      </c>
      <c r="D53" s="41">
        <v>43560</v>
      </c>
      <c r="E53" s="46" t="s">
        <v>87</v>
      </c>
      <c r="F53" s="47">
        <v>54243843</v>
      </c>
    </row>
    <row r="54" spans="1:8">
      <c r="A54" s="38">
        <v>46</v>
      </c>
      <c r="B54" s="38" t="s">
        <v>69</v>
      </c>
      <c r="C54" s="42">
        <v>763330708</v>
      </c>
      <c r="D54" s="41">
        <v>43560</v>
      </c>
      <c r="E54" s="46" t="s">
        <v>88</v>
      </c>
      <c r="F54" s="47">
        <v>9179543</v>
      </c>
    </row>
    <row r="55" spans="1:8">
      <c r="A55" s="38">
        <v>47</v>
      </c>
      <c r="B55" s="38" t="s">
        <v>72</v>
      </c>
      <c r="C55" s="42">
        <v>817004979</v>
      </c>
      <c r="D55" s="41">
        <v>43561</v>
      </c>
      <c r="E55" s="46" t="s">
        <v>89</v>
      </c>
      <c r="F55" s="47">
        <v>84247794.420000002</v>
      </c>
    </row>
    <row r="56" spans="1:8">
      <c r="A56" s="38">
        <v>48</v>
      </c>
      <c r="B56" s="38" t="s">
        <v>42</v>
      </c>
      <c r="C56" s="42">
        <v>800112214</v>
      </c>
      <c r="D56" s="41">
        <v>43563</v>
      </c>
      <c r="E56" s="46" t="s">
        <v>90</v>
      </c>
      <c r="F56" s="47">
        <v>191401949</v>
      </c>
    </row>
    <row r="57" spans="1:8">
      <c r="A57" s="38">
        <v>49</v>
      </c>
      <c r="B57" s="38" t="s">
        <v>72</v>
      </c>
      <c r="C57" s="42">
        <v>817004979</v>
      </c>
      <c r="D57" s="41">
        <v>43563</v>
      </c>
      <c r="E57" s="46">
        <v>24681</v>
      </c>
      <c r="F57" s="47">
        <v>648484</v>
      </c>
    </row>
    <row r="58" spans="1:8">
      <c r="A58" s="38">
        <v>50</v>
      </c>
      <c r="B58" s="38" t="s">
        <v>73</v>
      </c>
      <c r="C58" s="42">
        <v>817004979</v>
      </c>
      <c r="D58" s="41">
        <v>43564</v>
      </c>
      <c r="E58" s="46">
        <v>24615</v>
      </c>
      <c r="F58" s="47">
        <v>90000</v>
      </c>
    </row>
    <row r="59" spans="1:8">
      <c r="A59" s="38">
        <v>51</v>
      </c>
      <c r="B59" s="38" t="s">
        <v>50</v>
      </c>
      <c r="C59" s="42">
        <v>1061740057</v>
      </c>
      <c r="D59" s="41">
        <v>43564</v>
      </c>
      <c r="E59" s="46">
        <v>406</v>
      </c>
      <c r="F59" s="47">
        <v>4900000</v>
      </c>
    </row>
    <row r="60" spans="1:8">
      <c r="A60" s="38">
        <v>52</v>
      </c>
      <c r="B60" s="38" t="s">
        <v>29</v>
      </c>
      <c r="C60" s="42">
        <v>900062917</v>
      </c>
      <c r="D60" s="41">
        <v>43565</v>
      </c>
      <c r="E60" s="46" t="s">
        <v>91</v>
      </c>
      <c r="F60" s="47">
        <v>445600</v>
      </c>
    </row>
    <row r="61" spans="1:8">
      <c r="A61" s="38">
        <v>53</v>
      </c>
      <c r="B61" s="38" t="s">
        <v>74</v>
      </c>
      <c r="C61" s="42">
        <v>34535384</v>
      </c>
      <c r="D61" s="41">
        <v>43565</v>
      </c>
      <c r="E61" s="46" t="s">
        <v>92</v>
      </c>
      <c r="F61" s="47">
        <v>70000000</v>
      </c>
      <c r="G61" s="56"/>
      <c r="H61" s="57"/>
    </row>
    <row r="62" spans="1:8">
      <c r="A62" s="38">
        <v>54</v>
      </c>
      <c r="B62" s="38" t="s">
        <v>73</v>
      </c>
      <c r="C62" s="42">
        <v>817004979</v>
      </c>
      <c r="D62" s="41">
        <v>43566</v>
      </c>
      <c r="E62" s="46">
        <v>24614</v>
      </c>
      <c r="F62" s="47">
        <v>532950</v>
      </c>
      <c r="H62" s="56"/>
    </row>
    <row r="63" spans="1:8">
      <c r="A63" s="38">
        <v>55</v>
      </c>
      <c r="B63" s="38" t="s">
        <v>50</v>
      </c>
      <c r="C63" s="42">
        <v>10617140057</v>
      </c>
      <c r="D63" s="41">
        <v>43566</v>
      </c>
      <c r="E63" s="46">
        <v>408</v>
      </c>
      <c r="F63" s="47">
        <v>20276700</v>
      </c>
    </row>
    <row r="64" spans="1:8">
      <c r="A64" s="38">
        <v>56</v>
      </c>
      <c r="B64" s="38" t="s">
        <v>75</v>
      </c>
      <c r="C64" s="42">
        <v>900062917</v>
      </c>
      <c r="D64" s="41">
        <v>43567</v>
      </c>
      <c r="E64" s="46" t="s">
        <v>93</v>
      </c>
      <c r="F64" s="47">
        <v>603500</v>
      </c>
    </row>
    <row r="65" spans="1:6">
      <c r="A65" s="38">
        <v>57</v>
      </c>
      <c r="B65" s="38" t="s">
        <v>76</v>
      </c>
      <c r="C65" s="42">
        <v>14981313</v>
      </c>
      <c r="D65" s="41">
        <v>43578</v>
      </c>
      <c r="E65" s="46" t="s">
        <v>94</v>
      </c>
      <c r="F65" s="47">
        <v>3068000</v>
      </c>
    </row>
    <row r="66" spans="1:6">
      <c r="A66" s="38">
        <v>58</v>
      </c>
      <c r="B66" s="38" t="s">
        <v>77</v>
      </c>
      <c r="C66" s="42">
        <v>69055036</v>
      </c>
      <c r="D66" s="41">
        <v>43578</v>
      </c>
      <c r="E66" s="46" t="s">
        <v>94</v>
      </c>
      <c r="F66" s="47">
        <v>711000</v>
      </c>
    </row>
    <row r="67" spans="1:6">
      <c r="A67" s="38">
        <v>59</v>
      </c>
      <c r="B67" s="38" t="s">
        <v>78</v>
      </c>
      <c r="C67" s="42">
        <v>36381210</v>
      </c>
      <c r="D67" s="41">
        <v>43579</v>
      </c>
      <c r="E67" s="46" t="s">
        <v>95</v>
      </c>
      <c r="F67" s="47">
        <v>5095500</v>
      </c>
    </row>
    <row r="68" spans="1:6">
      <c r="A68" s="38">
        <v>60</v>
      </c>
      <c r="B68" s="38" t="s">
        <v>39</v>
      </c>
      <c r="C68" s="42">
        <v>800041433</v>
      </c>
      <c r="D68" s="41">
        <v>43584</v>
      </c>
      <c r="E68" s="46" t="s">
        <v>96</v>
      </c>
      <c r="F68" s="47">
        <v>10412289.630000001</v>
      </c>
    </row>
    <row r="69" spans="1:6">
      <c r="A69" s="38">
        <v>61</v>
      </c>
      <c r="B69" s="38" t="s">
        <v>79</v>
      </c>
      <c r="C69" s="42">
        <v>900625497</v>
      </c>
      <c r="D69" s="41">
        <v>43584</v>
      </c>
      <c r="E69" s="46" t="s">
        <v>97</v>
      </c>
      <c r="F69" s="47">
        <v>32380000</v>
      </c>
    </row>
    <row r="70" spans="1:6">
      <c r="A70" s="38">
        <v>62</v>
      </c>
      <c r="B70" s="38" t="s">
        <v>80</v>
      </c>
      <c r="C70" s="42">
        <v>900062917</v>
      </c>
      <c r="D70" s="41">
        <v>43585</v>
      </c>
      <c r="E70" s="46" t="s">
        <v>98</v>
      </c>
      <c r="F70" s="47">
        <v>7500</v>
      </c>
    </row>
    <row r="71" spans="1:6" ht="33.75">
      <c r="A71" s="38">
        <v>63</v>
      </c>
      <c r="B71" s="38" t="s">
        <v>33</v>
      </c>
      <c r="C71" s="42">
        <v>76330708</v>
      </c>
      <c r="D71" s="41">
        <v>43586</v>
      </c>
      <c r="E71" s="46" t="s">
        <v>122</v>
      </c>
      <c r="F71" s="47">
        <v>8695835</v>
      </c>
    </row>
    <row r="72" spans="1:6">
      <c r="A72" s="38">
        <v>64</v>
      </c>
      <c r="B72" s="38" t="s">
        <v>100</v>
      </c>
      <c r="C72" s="42">
        <v>817004979</v>
      </c>
      <c r="D72" s="41">
        <v>43588</v>
      </c>
      <c r="E72" s="46">
        <v>24804</v>
      </c>
      <c r="F72" s="47">
        <v>340000</v>
      </c>
    </row>
    <row r="73" spans="1:6">
      <c r="A73" s="38">
        <v>65</v>
      </c>
      <c r="B73" s="38" t="s">
        <v>76</v>
      </c>
      <c r="C73" s="42">
        <v>14981313</v>
      </c>
      <c r="D73" s="41">
        <v>43588</v>
      </c>
      <c r="E73" s="46" t="s">
        <v>123</v>
      </c>
      <c r="F73" s="47">
        <v>3068000</v>
      </c>
    </row>
    <row r="74" spans="1:6">
      <c r="A74" s="38">
        <v>66</v>
      </c>
      <c r="B74" s="38" t="s">
        <v>77</v>
      </c>
      <c r="C74" s="42">
        <v>69055036</v>
      </c>
      <c r="D74" s="41">
        <v>43588</v>
      </c>
      <c r="E74" s="46" t="s">
        <v>123</v>
      </c>
      <c r="F74" s="47">
        <v>711000</v>
      </c>
    </row>
    <row r="75" spans="1:6">
      <c r="A75" s="38">
        <v>67</v>
      </c>
      <c r="B75" s="38" t="s">
        <v>101</v>
      </c>
      <c r="C75" s="42">
        <v>1061728810</v>
      </c>
      <c r="D75" s="41">
        <v>43588</v>
      </c>
      <c r="E75" s="46" t="s">
        <v>124</v>
      </c>
      <c r="F75" s="47">
        <v>1000000</v>
      </c>
    </row>
    <row r="76" spans="1:6">
      <c r="A76" s="38">
        <v>68</v>
      </c>
      <c r="B76" s="38" t="s">
        <v>41</v>
      </c>
      <c r="C76" s="42">
        <v>901031838</v>
      </c>
      <c r="D76" s="41">
        <v>43588</v>
      </c>
      <c r="E76" s="46">
        <v>3331</v>
      </c>
      <c r="F76" s="47">
        <v>2906955.17</v>
      </c>
    </row>
    <row r="77" spans="1:6">
      <c r="A77" s="38">
        <v>69</v>
      </c>
      <c r="B77" s="38" t="s">
        <v>102</v>
      </c>
      <c r="C77" s="42">
        <v>76319340</v>
      </c>
      <c r="D77" s="41">
        <v>43591</v>
      </c>
      <c r="E77" s="46" t="s">
        <v>125</v>
      </c>
      <c r="F77" s="47">
        <v>6028703</v>
      </c>
    </row>
    <row r="78" spans="1:6">
      <c r="A78" s="38">
        <v>70</v>
      </c>
      <c r="B78" s="38" t="s">
        <v>41</v>
      </c>
      <c r="C78" s="42">
        <v>901031838</v>
      </c>
      <c r="D78" s="41">
        <v>43591</v>
      </c>
      <c r="E78" s="46">
        <v>3436</v>
      </c>
      <c r="F78" s="47">
        <v>2906955.17</v>
      </c>
    </row>
    <row r="79" spans="1:6">
      <c r="A79" s="38">
        <v>71</v>
      </c>
      <c r="B79" s="38" t="s">
        <v>103</v>
      </c>
      <c r="C79" s="42">
        <v>76319340</v>
      </c>
      <c r="D79" s="41">
        <v>43591</v>
      </c>
      <c r="E79" s="46" t="s">
        <v>126</v>
      </c>
      <c r="F79" s="47">
        <v>5970690</v>
      </c>
    </row>
    <row r="80" spans="1:6">
      <c r="A80" s="38">
        <v>72</v>
      </c>
      <c r="B80" s="38" t="s">
        <v>104</v>
      </c>
      <c r="C80" s="42">
        <v>34567055</v>
      </c>
      <c r="D80" s="41">
        <v>43592</v>
      </c>
      <c r="E80" s="46" t="s">
        <v>127</v>
      </c>
      <c r="F80" s="47">
        <v>2939000</v>
      </c>
    </row>
    <row r="81" spans="1:6" ht="22.5">
      <c r="A81" s="38">
        <v>73</v>
      </c>
      <c r="B81" s="38" t="s">
        <v>105</v>
      </c>
      <c r="C81" s="42">
        <v>76330708</v>
      </c>
      <c r="D81" s="41">
        <v>43592</v>
      </c>
      <c r="E81" s="46" t="s">
        <v>128</v>
      </c>
      <c r="F81" s="47">
        <v>20068554</v>
      </c>
    </row>
    <row r="82" spans="1:6">
      <c r="A82" s="38">
        <v>74</v>
      </c>
      <c r="B82" s="38" t="s">
        <v>106</v>
      </c>
      <c r="C82" s="42">
        <v>34535384</v>
      </c>
      <c r="D82" s="41">
        <v>43592</v>
      </c>
      <c r="E82" s="46" t="s">
        <v>129</v>
      </c>
      <c r="F82" s="47">
        <v>82800000</v>
      </c>
    </row>
    <row r="83" spans="1:6">
      <c r="A83" s="38">
        <v>75</v>
      </c>
      <c r="B83" s="38" t="s">
        <v>42</v>
      </c>
      <c r="C83" s="42">
        <v>800112214</v>
      </c>
      <c r="D83" s="41">
        <v>43592</v>
      </c>
      <c r="E83" s="46" t="s">
        <v>130</v>
      </c>
      <c r="F83" s="47">
        <v>175495896</v>
      </c>
    </row>
    <row r="84" spans="1:6">
      <c r="A84" s="38">
        <v>76</v>
      </c>
      <c r="B84" s="38" t="s">
        <v>72</v>
      </c>
      <c r="C84" s="42">
        <v>817004979</v>
      </c>
      <c r="D84" s="41">
        <v>43592</v>
      </c>
      <c r="E84" s="46">
        <v>24868</v>
      </c>
      <c r="F84" s="47">
        <v>248107</v>
      </c>
    </row>
    <row r="85" spans="1:6" ht="22.5">
      <c r="A85" s="38">
        <v>77</v>
      </c>
      <c r="B85" s="38" t="s">
        <v>13</v>
      </c>
      <c r="C85" s="42">
        <v>900046111</v>
      </c>
      <c r="D85" s="41">
        <v>43593</v>
      </c>
      <c r="E85" s="46" t="s">
        <v>131</v>
      </c>
      <c r="F85" s="47">
        <v>47537880</v>
      </c>
    </row>
    <row r="86" spans="1:6">
      <c r="A86" s="38">
        <v>78</v>
      </c>
      <c r="B86" s="38" t="s">
        <v>107</v>
      </c>
      <c r="C86" s="42">
        <v>900862434</v>
      </c>
      <c r="D86" s="41">
        <v>43593</v>
      </c>
      <c r="E86" s="46" t="s">
        <v>132</v>
      </c>
      <c r="F86" s="47">
        <v>1000000</v>
      </c>
    </row>
    <row r="87" spans="1:6">
      <c r="A87" s="38">
        <v>79</v>
      </c>
      <c r="B87" s="38" t="s">
        <v>108</v>
      </c>
      <c r="C87" s="42">
        <v>900050616</v>
      </c>
      <c r="D87" s="41">
        <v>43593</v>
      </c>
      <c r="E87" s="46" t="s">
        <v>133</v>
      </c>
      <c r="F87" s="47">
        <v>37500000</v>
      </c>
    </row>
    <row r="88" spans="1:6">
      <c r="A88" s="38">
        <v>80</v>
      </c>
      <c r="B88" s="38" t="s">
        <v>109</v>
      </c>
      <c r="C88" s="42">
        <v>860053274</v>
      </c>
      <c r="D88" s="41">
        <v>43593</v>
      </c>
      <c r="E88" s="46" t="s">
        <v>134</v>
      </c>
      <c r="F88" s="47">
        <v>9060961.1199999992</v>
      </c>
    </row>
    <row r="89" spans="1:6">
      <c r="A89" s="38">
        <v>81</v>
      </c>
      <c r="B89" s="38" t="s">
        <v>110</v>
      </c>
      <c r="C89" s="42">
        <v>860053274</v>
      </c>
      <c r="D89" s="41">
        <v>43593</v>
      </c>
      <c r="E89" s="46" t="s">
        <v>135</v>
      </c>
      <c r="F89" s="47">
        <v>21083971.309999999</v>
      </c>
    </row>
    <row r="90" spans="1:6" ht="56.25">
      <c r="A90" s="38">
        <v>82</v>
      </c>
      <c r="B90" s="38" t="s">
        <v>12</v>
      </c>
      <c r="C90" s="42">
        <v>900046111</v>
      </c>
      <c r="D90" s="41">
        <v>43593</v>
      </c>
      <c r="E90" s="46" t="s">
        <v>136</v>
      </c>
      <c r="F90" s="47">
        <v>66460460</v>
      </c>
    </row>
    <row r="91" spans="1:6">
      <c r="A91" s="38">
        <v>83</v>
      </c>
      <c r="B91" s="38" t="s">
        <v>111</v>
      </c>
      <c r="C91" s="42">
        <v>900062917</v>
      </c>
      <c r="D91" s="41">
        <v>43593</v>
      </c>
      <c r="E91" s="46" t="s">
        <v>137</v>
      </c>
      <c r="F91" s="47">
        <v>729100</v>
      </c>
    </row>
    <row r="92" spans="1:6">
      <c r="A92" s="38">
        <v>84</v>
      </c>
      <c r="B92" s="38" t="s">
        <v>112</v>
      </c>
      <c r="C92" s="42">
        <v>900062917</v>
      </c>
      <c r="D92" s="41">
        <v>43593</v>
      </c>
      <c r="E92" s="46" t="s">
        <v>138</v>
      </c>
      <c r="F92" s="47">
        <v>1306500</v>
      </c>
    </row>
    <row r="93" spans="1:6">
      <c r="A93" s="38">
        <v>85</v>
      </c>
      <c r="B93" s="38" t="s">
        <v>113</v>
      </c>
      <c r="C93" s="42">
        <v>800041433</v>
      </c>
      <c r="D93" s="41">
        <v>43593</v>
      </c>
      <c r="E93" s="46" t="s">
        <v>139</v>
      </c>
      <c r="F93" s="47">
        <v>12857892.75</v>
      </c>
    </row>
    <row r="94" spans="1:6">
      <c r="A94" s="38">
        <v>86</v>
      </c>
      <c r="B94" s="38" t="s">
        <v>25</v>
      </c>
      <c r="C94" s="42">
        <v>817004979</v>
      </c>
      <c r="D94" s="41">
        <v>43594</v>
      </c>
      <c r="E94" s="46">
        <v>119</v>
      </c>
      <c r="F94" s="47">
        <v>77399955.400000006</v>
      </c>
    </row>
    <row r="95" spans="1:6">
      <c r="A95" s="38">
        <v>87</v>
      </c>
      <c r="B95" s="38" t="s">
        <v>114</v>
      </c>
      <c r="C95" s="42">
        <v>8600024002</v>
      </c>
      <c r="D95" s="41">
        <v>43598</v>
      </c>
      <c r="E95" s="46" t="s">
        <v>140</v>
      </c>
      <c r="F95" s="47">
        <v>358601400</v>
      </c>
    </row>
    <row r="96" spans="1:6">
      <c r="A96" s="38">
        <v>88</v>
      </c>
      <c r="B96" s="38" t="s">
        <v>115</v>
      </c>
      <c r="C96" s="42">
        <v>900183528</v>
      </c>
      <c r="D96" s="41">
        <v>43601</v>
      </c>
      <c r="E96" s="46">
        <v>12407</v>
      </c>
      <c r="F96" s="47">
        <v>6358550.0199999996</v>
      </c>
    </row>
    <row r="97" spans="1:6">
      <c r="A97" s="38">
        <v>89</v>
      </c>
      <c r="B97" s="38" t="s">
        <v>73</v>
      </c>
      <c r="C97" s="42">
        <v>817004979</v>
      </c>
      <c r="D97" s="41">
        <v>43601</v>
      </c>
      <c r="E97" s="46">
        <v>24889</v>
      </c>
      <c r="F97" s="47">
        <v>154419</v>
      </c>
    </row>
    <row r="98" spans="1:6">
      <c r="A98" s="38">
        <v>90</v>
      </c>
      <c r="B98" s="38" t="s">
        <v>116</v>
      </c>
      <c r="C98" s="42">
        <v>900862434</v>
      </c>
      <c r="D98" s="41">
        <v>43605</v>
      </c>
      <c r="E98" s="46" t="s">
        <v>141</v>
      </c>
      <c r="F98" s="47">
        <v>7425080</v>
      </c>
    </row>
    <row r="99" spans="1:6">
      <c r="A99" s="38">
        <v>91</v>
      </c>
      <c r="B99" s="38" t="s">
        <v>73</v>
      </c>
      <c r="C99" s="42">
        <v>817004979</v>
      </c>
      <c r="D99" s="41">
        <v>43605</v>
      </c>
      <c r="E99" s="46">
        <v>24846</v>
      </c>
      <c r="F99" s="47">
        <v>99995</v>
      </c>
    </row>
    <row r="100" spans="1:6">
      <c r="A100" s="38">
        <v>92</v>
      </c>
      <c r="B100" s="38" t="s">
        <v>117</v>
      </c>
      <c r="C100" s="42">
        <v>76325761</v>
      </c>
      <c r="D100" s="41">
        <v>43606</v>
      </c>
      <c r="E100" s="46">
        <v>225</v>
      </c>
      <c r="F100" s="47">
        <v>5900000</v>
      </c>
    </row>
    <row r="101" spans="1:6">
      <c r="A101" s="38">
        <v>93</v>
      </c>
      <c r="B101" s="38" t="s">
        <v>118</v>
      </c>
      <c r="C101" s="42">
        <v>1102720365</v>
      </c>
      <c r="D101" s="41">
        <v>43614</v>
      </c>
      <c r="E101" s="46">
        <v>97</v>
      </c>
      <c r="F101" s="47">
        <v>14560000</v>
      </c>
    </row>
    <row r="102" spans="1:6">
      <c r="A102" s="38">
        <v>94</v>
      </c>
      <c r="B102" s="38" t="s">
        <v>119</v>
      </c>
      <c r="C102" s="42">
        <v>76330708</v>
      </c>
      <c r="D102" s="41">
        <v>43615</v>
      </c>
      <c r="E102" s="46" t="s">
        <v>142</v>
      </c>
      <c r="F102" s="47">
        <v>421341</v>
      </c>
    </row>
    <row r="103" spans="1:6" ht="33.75">
      <c r="A103" s="38">
        <v>95</v>
      </c>
      <c r="B103" s="38" t="s">
        <v>17</v>
      </c>
      <c r="C103" s="42">
        <v>76330708</v>
      </c>
      <c r="D103" s="41">
        <v>43614</v>
      </c>
      <c r="E103" s="46" t="s">
        <v>152</v>
      </c>
      <c r="F103" s="71">
        <v>26612838</v>
      </c>
    </row>
    <row r="104" spans="1:6">
      <c r="A104" s="38">
        <v>96</v>
      </c>
      <c r="B104" s="38" t="s">
        <v>33</v>
      </c>
      <c r="C104" s="42">
        <v>76330708</v>
      </c>
      <c r="D104" s="41">
        <v>43615</v>
      </c>
      <c r="E104" s="46" t="s">
        <v>143</v>
      </c>
      <c r="F104" s="47">
        <v>9645473</v>
      </c>
    </row>
    <row r="105" spans="1:6">
      <c r="A105" s="38">
        <v>97</v>
      </c>
      <c r="B105" s="38" t="s">
        <v>120</v>
      </c>
      <c r="C105" s="42">
        <v>830025306</v>
      </c>
      <c r="D105" s="41">
        <v>43615</v>
      </c>
      <c r="E105" s="46" t="s">
        <v>144</v>
      </c>
      <c r="F105" s="47">
        <v>22743000</v>
      </c>
    </row>
    <row r="106" spans="1:6">
      <c r="A106" s="38">
        <v>98</v>
      </c>
      <c r="B106" s="38" t="s">
        <v>116</v>
      </c>
      <c r="C106" s="42">
        <v>900862434</v>
      </c>
      <c r="D106" s="41">
        <v>43616</v>
      </c>
      <c r="E106" s="46" t="s">
        <v>145</v>
      </c>
      <c r="F106" s="47">
        <v>890000</v>
      </c>
    </row>
    <row r="107" spans="1:6">
      <c r="A107" s="38">
        <v>99</v>
      </c>
      <c r="B107" s="38" t="s">
        <v>121</v>
      </c>
      <c r="C107" s="42">
        <v>900301945</v>
      </c>
      <c r="D107" s="41">
        <v>43616</v>
      </c>
      <c r="E107" s="46" t="s">
        <v>146</v>
      </c>
      <c r="F107" s="47">
        <v>1600000</v>
      </c>
    </row>
    <row r="108" spans="1:6">
      <c r="A108" s="38">
        <v>100</v>
      </c>
      <c r="B108" s="38" t="s">
        <v>153</v>
      </c>
      <c r="C108" s="42">
        <v>1061740057</v>
      </c>
      <c r="D108" s="41">
        <v>43620</v>
      </c>
      <c r="E108" s="46" t="s">
        <v>154</v>
      </c>
      <c r="F108" s="47">
        <v>5025500</v>
      </c>
    </row>
    <row r="109" spans="1:6">
      <c r="A109" s="38">
        <v>101</v>
      </c>
      <c r="B109" s="38" t="s">
        <v>100</v>
      </c>
      <c r="C109" s="42">
        <v>817004979</v>
      </c>
      <c r="D109" s="41">
        <v>43620</v>
      </c>
      <c r="E109" s="46">
        <v>24947</v>
      </c>
      <c r="F109" s="47">
        <v>340000</v>
      </c>
    </row>
    <row r="110" spans="1:6">
      <c r="A110" s="38">
        <v>102</v>
      </c>
      <c r="B110" s="38" t="s">
        <v>155</v>
      </c>
      <c r="C110" s="42">
        <v>1061728810</v>
      </c>
      <c r="D110" s="41">
        <v>43620</v>
      </c>
      <c r="E110" s="46" t="s">
        <v>156</v>
      </c>
      <c r="F110" s="47">
        <v>1000000</v>
      </c>
    </row>
    <row r="111" spans="1:6">
      <c r="A111" s="38">
        <v>103</v>
      </c>
      <c r="B111" s="38" t="s">
        <v>157</v>
      </c>
      <c r="C111" s="42">
        <v>14981313</v>
      </c>
      <c r="D111" s="41">
        <v>43620</v>
      </c>
      <c r="E111" s="46" t="s">
        <v>158</v>
      </c>
      <c r="F111" s="47">
        <v>3068000</v>
      </c>
    </row>
    <row r="112" spans="1:6">
      <c r="A112" s="38">
        <v>104</v>
      </c>
      <c r="B112" s="38" t="s">
        <v>77</v>
      </c>
      <c r="C112" s="42">
        <v>69055036</v>
      </c>
      <c r="D112" s="41">
        <v>43620</v>
      </c>
      <c r="E112" s="46" t="s">
        <v>158</v>
      </c>
      <c r="F112" s="47">
        <v>711000</v>
      </c>
    </row>
    <row r="113" spans="1:7">
      <c r="A113" s="38">
        <v>105</v>
      </c>
      <c r="B113" s="38" t="s">
        <v>159</v>
      </c>
      <c r="C113" s="42">
        <v>76325761</v>
      </c>
      <c r="D113" s="41">
        <v>43621</v>
      </c>
      <c r="E113" s="46">
        <v>260</v>
      </c>
      <c r="F113" s="47">
        <v>765000</v>
      </c>
    </row>
    <row r="114" spans="1:7">
      <c r="A114" s="38">
        <v>106</v>
      </c>
      <c r="B114" s="38" t="s">
        <v>104</v>
      </c>
      <c r="C114" s="42">
        <v>25282273</v>
      </c>
      <c r="D114" s="41">
        <v>43621</v>
      </c>
      <c r="E114" s="46" t="s">
        <v>160</v>
      </c>
      <c r="F114" s="47">
        <v>2939000</v>
      </c>
    </row>
    <row r="115" spans="1:7" ht="22.5">
      <c r="A115" s="38">
        <v>107</v>
      </c>
      <c r="B115" s="38" t="s">
        <v>161</v>
      </c>
      <c r="C115" s="42">
        <v>900046111</v>
      </c>
      <c r="D115" s="41">
        <v>43621</v>
      </c>
      <c r="E115" s="46" t="s">
        <v>162</v>
      </c>
      <c r="F115" s="47">
        <v>64879035</v>
      </c>
    </row>
    <row r="116" spans="1:7" ht="22.5">
      <c r="A116" s="38">
        <v>108</v>
      </c>
      <c r="B116" s="38" t="s">
        <v>163</v>
      </c>
      <c r="C116" s="42">
        <v>900046111</v>
      </c>
      <c r="D116" s="41">
        <v>43621</v>
      </c>
      <c r="E116" s="46" t="s">
        <v>164</v>
      </c>
      <c r="F116" s="47">
        <v>92450916</v>
      </c>
    </row>
    <row r="117" spans="1:7">
      <c r="A117" s="38">
        <v>109</v>
      </c>
      <c r="B117" s="38" t="s">
        <v>165</v>
      </c>
      <c r="C117" s="42">
        <v>860053274</v>
      </c>
      <c r="D117" s="41">
        <v>43621</v>
      </c>
      <c r="E117" s="46" t="s">
        <v>166</v>
      </c>
      <c r="F117" s="47">
        <v>15271155.630000001</v>
      </c>
    </row>
    <row r="118" spans="1:7">
      <c r="A118" s="38">
        <v>110</v>
      </c>
      <c r="B118" s="38" t="s">
        <v>11</v>
      </c>
      <c r="C118" s="42">
        <v>76319340</v>
      </c>
      <c r="D118" s="41">
        <v>43621</v>
      </c>
      <c r="E118" s="46" t="s">
        <v>167</v>
      </c>
      <c r="F118" s="47">
        <v>6067525</v>
      </c>
    </row>
    <row r="119" spans="1:7">
      <c r="A119" s="38">
        <v>111</v>
      </c>
      <c r="B119" s="38" t="s">
        <v>168</v>
      </c>
      <c r="C119" s="42">
        <v>817004979</v>
      </c>
      <c r="D119" s="69">
        <v>43621</v>
      </c>
      <c r="E119" s="70">
        <v>25020</v>
      </c>
      <c r="F119" s="71">
        <v>90000</v>
      </c>
    </row>
    <row r="120" spans="1:7">
      <c r="A120" s="38">
        <v>112</v>
      </c>
      <c r="B120" s="38" t="s">
        <v>169</v>
      </c>
      <c r="C120" s="42">
        <v>900301945</v>
      </c>
      <c r="D120" s="69">
        <v>43621</v>
      </c>
      <c r="E120" s="70" t="s">
        <v>170</v>
      </c>
      <c r="F120" s="71">
        <v>8376434</v>
      </c>
      <c r="G120" s="20"/>
    </row>
    <row r="121" spans="1:7">
      <c r="A121" s="38">
        <v>113</v>
      </c>
      <c r="B121" s="38" t="s">
        <v>171</v>
      </c>
      <c r="C121" s="42">
        <v>860053274</v>
      </c>
      <c r="D121" s="69">
        <v>43621</v>
      </c>
      <c r="E121" s="70" t="s">
        <v>172</v>
      </c>
      <c r="F121" s="71">
        <v>4144737.67</v>
      </c>
      <c r="G121" s="20"/>
    </row>
    <row r="122" spans="1:7">
      <c r="A122" s="38">
        <v>114</v>
      </c>
      <c r="B122" s="38" t="s">
        <v>41</v>
      </c>
      <c r="C122" s="42">
        <v>901031838</v>
      </c>
      <c r="D122" s="69">
        <v>43621</v>
      </c>
      <c r="E122" s="70">
        <v>3161</v>
      </c>
      <c r="F122" s="71">
        <v>2906955.17</v>
      </c>
    </row>
    <row r="123" spans="1:7">
      <c r="A123" s="38">
        <v>115</v>
      </c>
      <c r="B123" s="38" t="s">
        <v>173</v>
      </c>
      <c r="C123" s="42">
        <v>76319340</v>
      </c>
      <c r="D123" s="69">
        <v>43621</v>
      </c>
      <c r="E123" s="70" t="s">
        <v>174</v>
      </c>
      <c r="F123" s="71">
        <v>6081322.5</v>
      </c>
    </row>
    <row r="124" spans="1:7">
      <c r="A124" s="38">
        <v>116</v>
      </c>
      <c r="B124" s="38" t="s">
        <v>175</v>
      </c>
      <c r="C124" s="42">
        <v>860053274</v>
      </c>
      <c r="D124" s="69">
        <v>43621</v>
      </c>
      <c r="E124" s="70" t="s">
        <v>176</v>
      </c>
      <c r="F124" s="71">
        <v>11900055.220000001</v>
      </c>
    </row>
    <row r="125" spans="1:7">
      <c r="A125" s="38">
        <v>117</v>
      </c>
      <c r="B125" s="38" t="s">
        <v>177</v>
      </c>
      <c r="C125" s="42">
        <v>900062917</v>
      </c>
      <c r="D125" s="69">
        <v>43622</v>
      </c>
      <c r="E125" s="70" t="s">
        <v>178</v>
      </c>
      <c r="F125" s="71">
        <v>648750</v>
      </c>
    </row>
    <row r="126" spans="1:7">
      <c r="A126" s="38">
        <v>118</v>
      </c>
      <c r="B126" s="38" t="s">
        <v>179</v>
      </c>
      <c r="C126" s="42">
        <v>900062917</v>
      </c>
      <c r="D126" s="69">
        <v>43622</v>
      </c>
      <c r="E126" s="70" t="s">
        <v>180</v>
      </c>
      <c r="F126" s="71">
        <v>466050</v>
      </c>
    </row>
    <row r="127" spans="1:7">
      <c r="A127" s="38">
        <v>119</v>
      </c>
      <c r="B127" s="38" t="s">
        <v>181</v>
      </c>
      <c r="C127" s="42">
        <v>817004979</v>
      </c>
      <c r="D127" s="69">
        <v>43622</v>
      </c>
      <c r="E127" s="70">
        <v>120</v>
      </c>
      <c r="F127" s="71">
        <v>19723200.399999999</v>
      </c>
    </row>
    <row r="128" spans="1:7">
      <c r="A128" s="38">
        <v>120</v>
      </c>
      <c r="B128" s="38" t="s">
        <v>182</v>
      </c>
      <c r="C128" s="42">
        <v>79567569</v>
      </c>
      <c r="D128" s="69">
        <v>43623</v>
      </c>
      <c r="E128" s="70" t="s">
        <v>183</v>
      </c>
      <c r="F128" s="71">
        <v>16418160</v>
      </c>
      <c r="G128" s="20"/>
    </row>
    <row r="129" spans="1:7">
      <c r="A129" s="38">
        <v>121</v>
      </c>
      <c r="B129" s="38" t="s">
        <v>184</v>
      </c>
      <c r="C129" s="42">
        <v>817004979</v>
      </c>
      <c r="D129" s="69">
        <v>43623</v>
      </c>
      <c r="E129" s="70">
        <v>25041</v>
      </c>
      <c r="F129" s="71">
        <v>96281</v>
      </c>
      <c r="G129" s="20"/>
    </row>
    <row r="130" spans="1:7">
      <c r="A130" s="38">
        <v>122</v>
      </c>
      <c r="B130" s="38" t="s">
        <v>185</v>
      </c>
      <c r="C130" s="42">
        <v>900301945</v>
      </c>
      <c r="D130" s="69">
        <v>43623</v>
      </c>
      <c r="E130" s="70" t="s">
        <v>186</v>
      </c>
      <c r="F130" s="71">
        <v>619011</v>
      </c>
    </row>
    <row r="131" spans="1:7">
      <c r="A131" s="38">
        <v>123</v>
      </c>
      <c r="B131" s="38" t="s">
        <v>42</v>
      </c>
      <c r="C131" s="42">
        <v>800112214</v>
      </c>
      <c r="D131" s="69">
        <v>43592</v>
      </c>
      <c r="E131" s="70" t="s">
        <v>187</v>
      </c>
      <c r="F131" s="71">
        <v>182383146</v>
      </c>
    </row>
    <row r="132" spans="1:7">
      <c r="A132" s="38">
        <v>124</v>
      </c>
      <c r="B132" s="38" t="s">
        <v>116</v>
      </c>
      <c r="C132" s="42">
        <v>900862434</v>
      </c>
      <c r="D132" s="69">
        <v>43627</v>
      </c>
      <c r="E132" s="70" t="s">
        <v>188</v>
      </c>
      <c r="F132" s="71">
        <v>9696043</v>
      </c>
    </row>
    <row r="133" spans="1:7">
      <c r="A133" s="38">
        <v>125</v>
      </c>
      <c r="B133" s="38" t="s">
        <v>189</v>
      </c>
      <c r="C133" s="42">
        <v>900062917</v>
      </c>
      <c r="D133" s="69">
        <v>43632</v>
      </c>
      <c r="E133" s="70" t="s">
        <v>190</v>
      </c>
      <c r="F133" s="71">
        <v>1128750</v>
      </c>
    </row>
    <row r="134" spans="1:7">
      <c r="A134" s="38">
        <v>126</v>
      </c>
      <c r="B134" s="38" t="s">
        <v>191</v>
      </c>
      <c r="C134" s="42">
        <v>34535384</v>
      </c>
      <c r="D134" s="69">
        <v>43627</v>
      </c>
      <c r="E134" s="70" t="s">
        <v>192</v>
      </c>
      <c r="F134" s="71">
        <v>80000000</v>
      </c>
    </row>
    <row r="135" spans="1:7">
      <c r="A135" s="38">
        <v>127</v>
      </c>
      <c r="B135" s="38" t="s">
        <v>193</v>
      </c>
      <c r="C135" s="42">
        <v>79567569</v>
      </c>
      <c r="D135" s="69">
        <v>43632</v>
      </c>
      <c r="E135" s="70" t="s">
        <v>194</v>
      </c>
      <c r="F135" s="71">
        <v>2998710</v>
      </c>
    </row>
    <row r="136" spans="1:7">
      <c r="A136" s="38">
        <v>128</v>
      </c>
      <c r="B136" s="38" t="s">
        <v>195</v>
      </c>
      <c r="C136" s="42">
        <v>830145805</v>
      </c>
      <c r="D136" s="69">
        <v>43634</v>
      </c>
      <c r="E136" s="70" t="s">
        <v>196</v>
      </c>
      <c r="F136" s="71">
        <v>28560145</v>
      </c>
    </row>
    <row r="137" spans="1:7">
      <c r="A137" s="38">
        <v>129</v>
      </c>
      <c r="B137" s="38" t="s">
        <v>197</v>
      </c>
      <c r="C137" s="42">
        <v>900625497</v>
      </c>
      <c r="D137" s="69">
        <v>43639</v>
      </c>
      <c r="E137" s="70">
        <v>9</v>
      </c>
      <c r="F137" s="71">
        <v>8975000</v>
      </c>
    </row>
    <row r="138" spans="1:7">
      <c r="A138" s="38">
        <v>130</v>
      </c>
      <c r="B138" s="38" t="s">
        <v>198</v>
      </c>
      <c r="C138" s="42">
        <v>1061740057</v>
      </c>
      <c r="D138" s="69">
        <v>43643</v>
      </c>
      <c r="E138" s="70">
        <v>429</v>
      </c>
      <c r="F138" s="71">
        <v>2214500</v>
      </c>
    </row>
    <row r="139" spans="1:7">
      <c r="A139" s="38">
        <v>131</v>
      </c>
      <c r="B139" s="38" t="s">
        <v>200</v>
      </c>
      <c r="C139" s="42">
        <v>69055036</v>
      </c>
      <c r="D139" s="69">
        <v>43648</v>
      </c>
      <c r="E139" s="70">
        <v>7</v>
      </c>
      <c r="F139" s="71">
        <v>733610</v>
      </c>
    </row>
    <row r="140" spans="1:7">
      <c r="A140" s="38">
        <v>132</v>
      </c>
      <c r="B140" s="38" t="s">
        <v>201</v>
      </c>
      <c r="C140" s="42">
        <v>817004979</v>
      </c>
      <c r="D140" s="69">
        <v>43648</v>
      </c>
      <c r="E140" s="70">
        <v>25127</v>
      </c>
      <c r="F140" s="71">
        <v>195800</v>
      </c>
    </row>
    <row r="141" spans="1:7">
      <c r="A141" s="38">
        <v>133</v>
      </c>
      <c r="B141" s="38" t="s">
        <v>202</v>
      </c>
      <c r="C141" s="42">
        <v>1061728810</v>
      </c>
      <c r="D141" s="69">
        <v>43648</v>
      </c>
      <c r="E141" s="70" t="s">
        <v>203</v>
      </c>
      <c r="F141" s="71">
        <v>2000000</v>
      </c>
    </row>
    <row r="142" spans="1:7">
      <c r="A142" s="38">
        <v>134</v>
      </c>
      <c r="B142" s="38" t="s">
        <v>17</v>
      </c>
      <c r="C142" s="42">
        <v>76330708</v>
      </c>
      <c r="D142" s="69">
        <v>43649</v>
      </c>
      <c r="E142" s="70" t="s">
        <v>204</v>
      </c>
      <c r="F142" s="71">
        <v>22461000</v>
      </c>
    </row>
    <row r="143" spans="1:7">
      <c r="A143" s="38">
        <v>135</v>
      </c>
      <c r="B143" s="38" t="s">
        <v>205</v>
      </c>
      <c r="C143" s="42">
        <v>800041433</v>
      </c>
      <c r="D143" s="69">
        <v>43650</v>
      </c>
      <c r="E143" s="70" t="s">
        <v>206</v>
      </c>
      <c r="F143" s="71">
        <v>12289241.310000001</v>
      </c>
    </row>
    <row r="144" spans="1:7">
      <c r="A144" s="38">
        <v>136</v>
      </c>
      <c r="B144" s="38" t="s">
        <v>207</v>
      </c>
      <c r="C144" s="42">
        <v>25282273</v>
      </c>
      <c r="D144" s="69">
        <v>43650</v>
      </c>
      <c r="E144" s="70" t="s">
        <v>208</v>
      </c>
      <c r="F144" s="71">
        <v>2939000</v>
      </c>
    </row>
    <row r="145" spans="1:7">
      <c r="A145" s="38">
        <v>137</v>
      </c>
      <c r="B145" s="38" t="s">
        <v>173</v>
      </c>
      <c r="C145" s="42">
        <v>76319340</v>
      </c>
      <c r="D145" s="69">
        <v>43650</v>
      </c>
      <c r="E145" s="38" t="s">
        <v>209</v>
      </c>
      <c r="F145" s="71">
        <v>5695960</v>
      </c>
    </row>
    <row r="146" spans="1:7">
      <c r="A146" s="38">
        <v>138</v>
      </c>
      <c r="B146" s="38" t="s">
        <v>210</v>
      </c>
      <c r="C146" s="42">
        <v>900862434</v>
      </c>
      <c r="D146" s="69">
        <v>43651</v>
      </c>
      <c r="E146" s="38" t="s">
        <v>211</v>
      </c>
      <c r="F146" s="71">
        <v>1320000</v>
      </c>
    </row>
    <row r="147" spans="1:7">
      <c r="A147" s="38">
        <v>139</v>
      </c>
      <c r="B147" s="38" t="s">
        <v>212</v>
      </c>
      <c r="C147" s="42">
        <v>76319340</v>
      </c>
      <c r="D147" s="69">
        <v>43651</v>
      </c>
      <c r="E147" s="38" t="s">
        <v>213</v>
      </c>
      <c r="F147" s="71">
        <v>5410100</v>
      </c>
    </row>
    <row r="148" spans="1:7">
      <c r="A148" s="38">
        <v>140</v>
      </c>
      <c r="B148" s="38" t="s">
        <v>214</v>
      </c>
      <c r="C148" s="42">
        <v>860053274</v>
      </c>
      <c r="D148" s="69">
        <v>43651</v>
      </c>
      <c r="E148" s="70" t="s">
        <v>215</v>
      </c>
      <c r="F148" s="71">
        <v>11086643.41</v>
      </c>
      <c r="G148" s="20"/>
    </row>
    <row r="149" spans="1:7">
      <c r="A149" s="38">
        <v>141</v>
      </c>
      <c r="B149" s="38" t="s">
        <v>165</v>
      </c>
      <c r="C149" s="42">
        <v>860053274</v>
      </c>
      <c r="D149" s="69">
        <v>43651</v>
      </c>
      <c r="E149" s="70" t="s">
        <v>216</v>
      </c>
      <c r="F149" s="71">
        <v>11934331.029999999</v>
      </c>
    </row>
    <row r="150" spans="1:7">
      <c r="A150" s="38">
        <v>142</v>
      </c>
      <c r="B150" s="38" t="s">
        <v>182</v>
      </c>
      <c r="C150" s="42">
        <v>79567569</v>
      </c>
      <c r="D150" s="69">
        <v>43651</v>
      </c>
      <c r="E150" s="70" t="s">
        <v>217</v>
      </c>
      <c r="F150" s="71">
        <v>7032960</v>
      </c>
      <c r="G150" s="20"/>
    </row>
    <row r="151" spans="1:7">
      <c r="A151" s="38">
        <v>143</v>
      </c>
      <c r="B151" s="38" t="s">
        <v>199</v>
      </c>
      <c r="C151" s="42">
        <v>817004979</v>
      </c>
      <c r="D151" s="69">
        <v>43651</v>
      </c>
      <c r="E151" s="70">
        <v>25231</v>
      </c>
      <c r="F151" s="71">
        <v>96500</v>
      </c>
    </row>
    <row r="152" spans="1:7">
      <c r="A152" s="38">
        <v>144</v>
      </c>
      <c r="B152" s="38" t="s">
        <v>218</v>
      </c>
      <c r="C152" s="42">
        <v>900183528</v>
      </c>
      <c r="D152" s="69">
        <v>43651</v>
      </c>
      <c r="E152" s="70">
        <v>12605</v>
      </c>
      <c r="F152" s="71">
        <v>1414400</v>
      </c>
    </row>
    <row r="153" spans="1:7">
      <c r="A153" s="38">
        <v>145</v>
      </c>
      <c r="B153" s="38" t="s">
        <v>219</v>
      </c>
      <c r="C153" s="42">
        <v>79567569</v>
      </c>
      <c r="D153" s="69">
        <v>43651</v>
      </c>
      <c r="E153" s="70" t="s">
        <v>220</v>
      </c>
      <c r="F153" s="71">
        <v>2500000</v>
      </c>
    </row>
    <row r="154" spans="1:7">
      <c r="A154" s="38">
        <v>146</v>
      </c>
      <c r="B154" s="38" t="s">
        <v>221</v>
      </c>
      <c r="C154" s="42">
        <v>14981313</v>
      </c>
      <c r="D154" s="69">
        <v>43655</v>
      </c>
      <c r="E154" s="70" t="s">
        <v>222</v>
      </c>
      <c r="F154" s="71">
        <v>3165751</v>
      </c>
    </row>
    <row r="155" spans="1:7">
      <c r="A155" s="38">
        <v>147</v>
      </c>
      <c r="B155" s="38" t="s">
        <v>42</v>
      </c>
      <c r="C155" s="42">
        <v>800112214</v>
      </c>
      <c r="D155" s="69">
        <v>43655</v>
      </c>
      <c r="E155" s="70" t="s">
        <v>223</v>
      </c>
      <c r="F155" s="71">
        <v>218348111</v>
      </c>
    </row>
    <row r="156" spans="1:7" ht="14.25" customHeight="1">
      <c r="A156" s="38">
        <v>148</v>
      </c>
      <c r="B156" s="38" t="s">
        <v>161</v>
      </c>
      <c r="C156" s="42">
        <v>900046111</v>
      </c>
      <c r="D156" s="69">
        <v>43655</v>
      </c>
      <c r="E156" s="70" t="s">
        <v>224</v>
      </c>
      <c r="F156" s="71">
        <v>26223171</v>
      </c>
    </row>
    <row r="157" spans="1:7">
      <c r="A157" s="38">
        <v>149</v>
      </c>
      <c r="B157" s="38" t="s">
        <v>225</v>
      </c>
      <c r="C157" s="42">
        <v>817004979</v>
      </c>
      <c r="D157" s="69">
        <v>43651</v>
      </c>
      <c r="E157" s="70">
        <v>25133</v>
      </c>
      <c r="F157" s="71">
        <v>1304860</v>
      </c>
    </row>
    <row r="158" spans="1:7">
      <c r="A158" s="38">
        <v>150</v>
      </c>
      <c r="B158" s="38" t="s">
        <v>12</v>
      </c>
      <c r="C158" s="42">
        <v>900046111</v>
      </c>
      <c r="D158" s="69">
        <v>43655</v>
      </c>
      <c r="E158" s="70" t="s">
        <v>226</v>
      </c>
      <c r="F158" s="71">
        <v>48248710</v>
      </c>
    </row>
    <row r="159" spans="1:7">
      <c r="A159" s="38">
        <v>151</v>
      </c>
      <c r="B159" s="38" t="s">
        <v>227</v>
      </c>
      <c r="C159" s="42">
        <v>901031838</v>
      </c>
      <c r="D159" s="69">
        <v>43655</v>
      </c>
      <c r="E159" s="70" t="s">
        <v>228</v>
      </c>
      <c r="F159" s="71">
        <v>3892420.25</v>
      </c>
    </row>
    <row r="160" spans="1:7">
      <c r="A160" s="38">
        <v>152</v>
      </c>
      <c r="B160" s="38" t="s">
        <v>229</v>
      </c>
      <c r="C160" s="42">
        <v>901031838</v>
      </c>
      <c r="D160" s="69">
        <v>43655</v>
      </c>
      <c r="E160" s="70" t="s">
        <v>230</v>
      </c>
      <c r="F160" s="71">
        <v>2906955.17</v>
      </c>
    </row>
    <row r="161" spans="1:8">
      <c r="A161" s="38">
        <v>153</v>
      </c>
      <c r="B161" s="38" t="s">
        <v>80</v>
      </c>
      <c r="C161" s="42">
        <v>900062917</v>
      </c>
      <c r="D161" s="69">
        <v>43656</v>
      </c>
      <c r="E161" s="70" t="s">
        <v>231</v>
      </c>
      <c r="F161" s="71">
        <v>450000</v>
      </c>
    </row>
    <row r="162" spans="1:8">
      <c r="A162" s="38">
        <v>154</v>
      </c>
      <c r="B162" s="38" t="s">
        <v>169</v>
      </c>
      <c r="C162" s="42">
        <v>900301945</v>
      </c>
      <c r="D162" s="69">
        <v>43656</v>
      </c>
      <c r="E162" s="70" t="s">
        <v>232</v>
      </c>
      <c r="F162" s="71">
        <v>17155200</v>
      </c>
    </row>
    <row r="163" spans="1:8">
      <c r="A163" s="38">
        <v>155</v>
      </c>
      <c r="B163" s="53" t="s">
        <v>33</v>
      </c>
      <c r="C163" s="42">
        <v>76330708</v>
      </c>
      <c r="D163" s="69">
        <v>43657</v>
      </c>
      <c r="E163" s="70" t="s">
        <v>233</v>
      </c>
      <c r="F163" s="71">
        <v>1886151</v>
      </c>
    </row>
    <row r="164" spans="1:8">
      <c r="A164" s="38">
        <v>156</v>
      </c>
      <c r="B164" s="38" t="s">
        <v>234</v>
      </c>
      <c r="C164" s="42">
        <v>900046111</v>
      </c>
      <c r="D164" s="69">
        <v>43657</v>
      </c>
      <c r="E164" s="70" t="s">
        <v>235</v>
      </c>
      <c r="F164" s="71">
        <v>4241525</v>
      </c>
    </row>
    <row r="165" spans="1:8">
      <c r="A165" s="38">
        <v>157</v>
      </c>
      <c r="B165" s="38" t="s">
        <v>119</v>
      </c>
      <c r="C165" s="42">
        <v>76330708</v>
      </c>
      <c r="D165" s="69">
        <v>43657</v>
      </c>
      <c r="E165" s="70" t="s">
        <v>236</v>
      </c>
      <c r="F165" s="71">
        <v>663289</v>
      </c>
    </row>
    <row r="166" spans="1:8">
      <c r="A166" s="38">
        <v>158</v>
      </c>
      <c r="B166" s="38" t="s">
        <v>237</v>
      </c>
      <c r="C166" s="42">
        <v>79567569</v>
      </c>
      <c r="D166" s="69">
        <v>43658</v>
      </c>
      <c r="E166" s="70" t="s">
        <v>238</v>
      </c>
      <c r="F166" s="71">
        <v>7010190</v>
      </c>
    </row>
    <row r="167" spans="1:8">
      <c r="A167" s="38">
        <v>159</v>
      </c>
      <c r="B167" s="38" t="s">
        <v>181</v>
      </c>
      <c r="C167" s="42">
        <v>817004979</v>
      </c>
      <c r="D167" s="69">
        <v>43662</v>
      </c>
      <c r="E167" s="70" t="s">
        <v>239</v>
      </c>
      <c r="F167" s="71">
        <v>1728767.87</v>
      </c>
    </row>
    <row r="168" spans="1:8">
      <c r="A168" s="38">
        <v>160</v>
      </c>
      <c r="B168" s="38" t="s">
        <v>168</v>
      </c>
      <c r="C168" s="42">
        <v>817004979</v>
      </c>
      <c r="D168" s="69">
        <v>43663</v>
      </c>
      <c r="E168" s="70">
        <v>25252</v>
      </c>
      <c r="F168" s="71">
        <v>148950</v>
      </c>
    </row>
    <row r="169" spans="1:8">
      <c r="A169" s="38">
        <v>161</v>
      </c>
      <c r="B169" s="38" t="s">
        <v>111</v>
      </c>
      <c r="C169" s="42">
        <v>900062917</v>
      </c>
      <c r="D169" s="69">
        <v>43665</v>
      </c>
      <c r="E169" s="70" t="s">
        <v>240</v>
      </c>
      <c r="F169" s="71">
        <v>467850</v>
      </c>
    </row>
    <row r="170" spans="1:8">
      <c r="A170" s="38">
        <v>162</v>
      </c>
      <c r="B170" s="54" t="s">
        <v>241</v>
      </c>
      <c r="C170" s="42">
        <v>900062917</v>
      </c>
      <c r="D170" s="69">
        <v>43665</v>
      </c>
      <c r="E170" s="70" t="s">
        <v>242</v>
      </c>
      <c r="F170" s="71">
        <v>780750</v>
      </c>
    </row>
    <row r="171" spans="1:8" ht="33.75">
      <c r="A171" s="38">
        <v>163</v>
      </c>
      <c r="B171" s="38" t="s">
        <v>17</v>
      </c>
      <c r="C171" s="42">
        <v>76330708</v>
      </c>
      <c r="D171" s="69">
        <v>43675</v>
      </c>
      <c r="E171" s="70" t="s">
        <v>297</v>
      </c>
      <c r="F171" s="71">
        <v>15086927</v>
      </c>
    </row>
    <row r="172" spans="1:8">
      <c r="A172" s="38">
        <v>164</v>
      </c>
      <c r="B172" s="38" t="s">
        <v>268</v>
      </c>
      <c r="C172" s="42">
        <v>19374690</v>
      </c>
      <c r="D172" s="69">
        <v>43676</v>
      </c>
      <c r="E172" s="70" t="s">
        <v>298</v>
      </c>
      <c r="F172" s="71">
        <v>1842746.61</v>
      </c>
    </row>
    <row r="173" spans="1:8">
      <c r="A173" s="38">
        <v>165</v>
      </c>
      <c r="B173" s="38" t="s">
        <v>269</v>
      </c>
      <c r="C173" s="42">
        <v>19374690</v>
      </c>
      <c r="D173" s="69">
        <v>43676</v>
      </c>
      <c r="E173" s="70" t="s">
        <v>299</v>
      </c>
      <c r="F173" s="71">
        <v>5000000</v>
      </c>
    </row>
    <row r="174" spans="1:8">
      <c r="A174" s="38">
        <v>166</v>
      </c>
      <c r="B174" s="38" t="s">
        <v>270</v>
      </c>
      <c r="C174" s="42">
        <v>19374690</v>
      </c>
      <c r="D174" s="69">
        <v>43676</v>
      </c>
      <c r="E174" s="70" t="s">
        <v>300</v>
      </c>
      <c r="F174" s="71">
        <v>3000000</v>
      </c>
    </row>
    <row r="175" spans="1:8">
      <c r="A175" s="38">
        <v>167</v>
      </c>
      <c r="B175" s="38" t="s">
        <v>271</v>
      </c>
      <c r="C175" s="42">
        <v>800219879</v>
      </c>
      <c r="D175" s="69">
        <v>43676</v>
      </c>
      <c r="E175" s="70" t="s">
        <v>301</v>
      </c>
      <c r="F175" s="71">
        <v>9188964</v>
      </c>
    </row>
    <row r="176" spans="1:8">
      <c r="A176" s="38">
        <v>168</v>
      </c>
      <c r="B176" s="38" t="s">
        <v>121</v>
      </c>
      <c r="C176" s="42">
        <v>900301945</v>
      </c>
      <c r="D176" s="69">
        <v>43677</v>
      </c>
      <c r="E176" s="70" t="s">
        <v>302</v>
      </c>
      <c r="F176" s="71">
        <v>1800000</v>
      </c>
      <c r="G176" s="60"/>
      <c r="H176" s="60"/>
    </row>
    <row r="177" spans="1:6">
      <c r="A177" s="38">
        <v>169</v>
      </c>
      <c r="B177" s="38" t="s">
        <v>272</v>
      </c>
      <c r="C177" s="42">
        <v>800219879</v>
      </c>
      <c r="D177" s="69">
        <v>43677</v>
      </c>
      <c r="E177" s="70" t="s">
        <v>303</v>
      </c>
      <c r="F177" s="71">
        <v>3674643</v>
      </c>
    </row>
    <row r="178" spans="1:6">
      <c r="A178" s="38">
        <v>170</v>
      </c>
      <c r="B178" s="38" t="s">
        <v>116</v>
      </c>
      <c r="C178" s="42">
        <v>900862434</v>
      </c>
      <c r="D178" s="69">
        <v>43677</v>
      </c>
      <c r="E178" s="70" t="s">
        <v>304</v>
      </c>
      <c r="F178" s="71">
        <v>360000</v>
      </c>
    </row>
    <row r="179" spans="1:6">
      <c r="A179" s="38">
        <v>171</v>
      </c>
      <c r="B179" s="38" t="s">
        <v>155</v>
      </c>
      <c r="C179" s="42">
        <v>1061728810</v>
      </c>
      <c r="D179" s="69">
        <v>43678</v>
      </c>
      <c r="E179" s="70" t="s">
        <v>305</v>
      </c>
      <c r="F179" s="71">
        <v>2000000</v>
      </c>
    </row>
    <row r="180" spans="1:6">
      <c r="A180" s="38">
        <v>172</v>
      </c>
      <c r="B180" s="38" t="s">
        <v>201</v>
      </c>
      <c r="C180" s="42">
        <v>817004979</v>
      </c>
      <c r="D180" s="69">
        <v>43678</v>
      </c>
      <c r="E180" s="70">
        <v>25312</v>
      </c>
      <c r="F180" s="71">
        <v>297600</v>
      </c>
    </row>
    <row r="181" spans="1:6">
      <c r="A181" s="38">
        <v>173</v>
      </c>
      <c r="B181" s="38" t="s">
        <v>273</v>
      </c>
      <c r="C181" s="42">
        <v>1061740057</v>
      </c>
      <c r="D181" s="69">
        <v>43678</v>
      </c>
      <c r="E181" s="70">
        <v>440</v>
      </c>
      <c r="F181" s="71">
        <v>3960000</v>
      </c>
    </row>
    <row r="182" spans="1:6">
      <c r="A182" s="38">
        <v>174</v>
      </c>
      <c r="B182" s="38" t="s">
        <v>274</v>
      </c>
      <c r="C182" s="42">
        <v>800041433</v>
      </c>
      <c r="D182" s="69">
        <v>43678</v>
      </c>
      <c r="E182" s="70" t="s">
        <v>306</v>
      </c>
      <c r="F182" s="71">
        <v>9957239.7699999996</v>
      </c>
    </row>
    <row r="183" spans="1:6">
      <c r="A183" s="38">
        <v>175</v>
      </c>
      <c r="B183" s="38" t="s">
        <v>275</v>
      </c>
      <c r="C183" s="42">
        <v>900046111</v>
      </c>
      <c r="D183" s="69">
        <v>43679</v>
      </c>
      <c r="E183" s="70" t="s">
        <v>307</v>
      </c>
      <c r="F183" s="71">
        <v>26293309</v>
      </c>
    </row>
    <row r="184" spans="1:6">
      <c r="A184" s="38">
        <v>176</v>
      </c>
      <c r="B184" s="38" t="s">
        <v>276</v>
      </c>
      <c r="C184" s="42">
        <v>27294306</v>
      </c>
      <c r="D184" s="69">
        <v>43679</v>
      </c>
      <c r="E184" s="70" t="s">
        <v>308</v>
      </c>
      <c r="F184" s="71">
        <v>3200000</v>
      </c>
    </row>
    <row r="185" spans="1:6">
      <c r="A185" s="38">
        <v>177</v>
      </c>
      <c r="B185" s="38" t="s">
        <v>163</v>
      </c>
      <c r="C185" s="42">
        <v>900046111</v>
      </c>
      <c r="D185" s="69">
        <v>43679</v>
      </c>
      <c r="E185" s="70" t="s">
        <v>309</v>
      </c>
      <c r="F185" s="71">
        <v>4866750</v>
      </c>
    </row>
    <row r="186" spans="1:6">
      <c r="A186" s="38">
        <v>178</v>
      </c>
      <c r="B186" s="38" t="s">
        <v>277</v>
      </c>
      <c r="C186" s="42">
        <v>900046111</v>
      </c>
      <c r="D186" s="69">
        <v>43679</v>
      </c>
      <c r="E186" s="70" t="s">
        <v>310</v>
      </c>
      <c r="F186" s="71">
        <v>201659</v>
      </c>
    </row>
    <row r="187" spans="1:6">
      <c r="A187" s="38">
        <v>179</v>
      </c>
      <c r="B187" s="38" t="s">
        <v>278</v>
      </c>
      <c r="C187" s="42">
        <v>817004979</v>
      </c>
      <c r="D187" s="69">
        <v>43682</v>
      </c>
      <c r="E187" s="70" t="s">
        <v>311</v>
      </c>
      <c r="F187" s="71">
        <v>6534650.5999999996</v>
      </c>
    </row>
    <row r="188" spans="1:6">
      <c r="A188" s="38">
        <v>180</v>
      </c>
      <c r="B188" s="38" t="s">
        <v>279</v>
      </c>
      <c r="C188" s="42">
        <v>800219879</v>
      </c>
      <c r="D188" s="69">
        <v>43682</v>
      </c>
      <c r="E188" s="70" t="s">
        <v>312</v>
      </c>
      <c r="F188" s="71">
        <v>3229356</v>
      </c>
    </row>
    <row r="189" spans="1:6">
      <c r="A189" s="38">
        <v>181</v>
      </c>
      <c r="B189" s="38" t="s">
        <v>280</v>
      </c>
      <c r="C189" s="42">
        <v>69055036</v>
      </c>
      <c r="D189" s="69">
        <v>43682</v>
      </c>
      <c r="E189" s="70" t="s">
        <v>222</v>
      </c>
      <c r="F189" s="71">
        <v>733610</v>
      </c>
    </row>
    <row r="190" spans="1:6">
      <c r="A190" s="38">
        <v>182</v>
      </c>
      <c r="B190" s="38" t="s">
        <v>281</v>
      </c>
      <c r="C190" s="42">
        <v>25282273</v>
      </c>
      <c r="D190" s="69">
        <v>43682</v>
      </c>
      <c r="E190" s="70" t="s">
        <v>313</v>
      </c>
      <c r="F190" s="71">
        <v>3032000</v>
      </c>
    </row>
    <row r="191" spans="1:6">
      <c r="A191" s="38">
        <v>183</v>
      </c>
      <c r="B191" s="38" t="s">
        <v>282</v>
      </c>
      <c r="C191" s="42">
        <v>76330708</v>
      </c>
      <c r="D191" s="69">
        <v>43682</v>
      </c>
      <c r="E191" s="70" t="s">
        <v>314</v>
      </c>
      <c r="F191" s="71">
        <v>967041</v>
      </c>
    </row>
    <row r="192" spans="1:6">
      <c r="A192" s="38">
        <v>184</v>
      </c>
      <c r="B192" s="38" t="s">
        <v>283</v>
      </c>
      <c r="C192" s="42">
        <v>76330708</v>
      </c>
      <c r="D192" s="69">
        <v>43682</v>
      </c>
      <c r="E192" s="70" t="s">
        <v>315</v>
      </c>
      <c r="F192" s="71">
        <v>183652</v>
      </c>
    </row>
    <row r="193" spans="1:6">
      <c r="A193" s="38">
        <v>185</v>
      </c>
      <c r="B193" s="38" t="s">
        <v>33</v>
      </c>
      <c r="C193" s="42">
        <v>76330708</v>
      </c>
      <c r="D193" s="69">
        <v>43682</v>
      </c>
      <c r="E193" s="38" t="s">
        <v>316</v>
      </c>
      <c r="F193" s="71">
        <v>5837002</v>
      </c>
    </row>
    <row r="194" spans="1:6">
      <c r="A194" s="38">
        <v>186</v>
      </c>
      <c r="B194" s="38" t="s">
        <v>284</v>
      </c>
      <c r="C194" s="42">
        <v>900301945</v>
      </c>
      <c r="D194" s="69">
        <v>43682</v>
      </c>
      <c r="E194" s="70" t="s">
        <v>317</v>
      </c>
      <c r="F194" s="71">
        <v>10460800</v>
      </c>
    </row>
    <row r="195" spans="1:6">
      <c r="A195" s="38">
        <v>187</v>
      </c>
      <c r="B195" s="38" t="s">
        <v>285</v>
      </c>
      <c r="C195" s="42">
        <v>901293125</v>
      </c>
      <c r="D195" s="69">
        <v>43682</v>
      </c>
      <c r="E195" s="70">
        <v>1</v>
      </c>
      <c r="F195" s="71">
        <v>154368089.83000001</v>
      </c>
    </row>
    <row r="196" spans="1:6">
      <c r="A196" s="38">
        <v>188</v>
      </c>
      <c r="B196" s="38" t="s">
        <v>271</v>
      </c>
      <c r="C196" s="42">
        <v>800219879</v>
      </c>
      <c r="D196" s="69">
        <v>43682</v>
      </c>
      <c r="E196" s="70" t="s">
        <v>318</v>
      </c>
      <c r="F196" s="71">
        <v>41162686</v>
      </c>
    </row>
    <row r="197" spans="1:6">
      <c r="A197" s="38">
        <v>189</v>
      </c>
      <c r="B197" s="38" t="s">
        <v>212</v>
      </c>
      <c r="C197" s="42">
        <v>76319340</v>
      </c>
      <c r="D197" s="69">
        <v>43683</v>
      </c>
      <c r="E197" s="70" t="s">
        <v>319</v>
      </c>
      <c r="F197" s="71">
        <f>2739429+7880943</f>
        <v>10620372</v>
      </c>
    </row>
    <row r="198" spans="1:6">
      <c r="A198" s="38">
        <v>190</v>
      </c>
      <c r="B198" s="38" t="s">
        <v>286</v>
      </c>
      <c r="C198" s="42">
        <v>14981313</v>
      </c>
      <c r="D198" s="69">
        <v>43683</v>
      </c>
      <c r="E198" s="70" t="s">
        <v>320</v>
      </c>
      <c r="F198" s="71">
        <v>3165751</v>
      </c>
    </row>
    <row r="199" spans="1:6">
      <c r="A199" s="38">
        <v>191</v>
      </c>
      <c r="B199" s="38" t="s">
        <v>198</v>
      </c>
      <c r="C199" s="42">
        <v>1061740057</v>
      </c>
      <c r="D199" s="69">
        <v>43683</v>
      </c>
      <c r="E199" s="70">
        <v>442</v>
      </c>
      <c r="F199" s="71">
        <v>4510000</v>
      </c>
    </row>
    <row r="200" spans="1:6">
      <c r="A200" s="38">
        <v>192</v>
      </c>
      <c r="B200" s="38" t="s">
        <v>168</v>
      </c>
      <c r="C200" s="42">
        <v>817004979</v>
      </c>
      <c r="D200" s="69">
        <v>43683</v>
      </c>
      <c r="E200" s="70">
        <v>25367</v>
      </c>
      <c r="F200" s="71">
        <v>99200</v>
      </c>
    </row>
    <row r="201" spans="1:6">
      <c r="A201" s="38">
        <v>193</v>
      </c>
      <c r="B201" s="38" t="s">
        <v>210</v>
      </c>
      <c r="C201" s="42">
        <v>900862434</v>
      </c>
      <c r="D201" s="69">
        <v>43683</v>
      </c>
      <c r="E201" s="70" t="s">
        <v>321</v>
      </c>
      <c r="F201" s="71">
        <v>2090000</v>
      </c>
    </row>
    <row r="202" spans="1:6">
      <c r="A202" s="38">
        <v>194</v>
      </c>
      <c r="B202" s="38" t="s">
        <v>287</v>
      </c>
      <c r="C202" s="42">
        <v>800253040</v>
      </c>
      <c r="D202" s="69">
        <v>43683</v>
      </c>
      <c r="E202" s="70" t="s">
        <v>322</v>
      </c>
      <c r="F202" s="71">
        <v>4698033</v>
      </c>
    </row>
    <row r="203" spans="1:6">
      <c r="A203" s="38">
        <v>195</v>
      </c>
      <c r="B203" s="38" t="s">
        <v>173</v>
      </c>
      <c r="C203" s="42">
        <v>76319340</v>
      </c>
      <c r="D203" s="69">
        <v>43683</v>
      </c>
      <c r="E203" s="70" t="s">
        <v>323</v>
      </c>
      <c r="F203" s="71">
        <v>8548865</v>
      </c>
    </row>
    <row r="204" spans="1:6">
      <c r="A204" s="38">
        <v>196</v>
      </c>
      <c r="B204" s="38" t="s">
        <v>288</v>
      </c>
      <c r="C204" s="42">
        <v>800219879</v>
      </c>
      <c r="D204" s="69">
        <v>43683</v>
      </c>
      <c r="E204" s="70" t="s">
        <v>324</v>
      </c>
      <c r="F204" s="71">
        <f>3343932+46533025</f>
        <v>49876957</v>
      </c>
    </row>
    <row r="205" spans="1:6">
      <c r="A205" s="38">
        <v>197</v>
      </c>
      <c r="B205" s="38" t="s">
        <v>199</v>
      </c>
      <c r="C205" s="42">
        <v>817004979</v>
      </c>
      <c r="D205" s="69">
        <v>43684</v>
      </c>
      <c r="E205" s="70">
        <v>25366</v>
      </c>
      <c r="F205" s="71">
        <v>166365</v>
      </c>
    </row>
    <row r="206" spans="1:6">
      <c r="A206" s="38">
        <v>198</v>
      </c>
      <c r="B206" s="38" t="s">
        <v>289</v>
      </c>
      <c r="C206" s="42">
        <v>79567569</v>
      </c>
      <c r="D206" s="69">
        <v>43684</v>
      </c>
      <c r="E206" s="38" t="s">
        <v>325</v>
      </c>
      <c r="F206" s="71">
        <v>5165325</v>
      </c>
    </row>
    <row r="207" spans="1:6">
      <c r="A207" s="38">
        <v>199</v>
      </c>
      <c r="B207" s="38" t="s">
        <v>290</v>
      </c>
      <c r="C207" s="42">
        <v>800219879</v>
      </c>
      <c r="D207" s="69">
        <v>43685</v>
      </c>
      <c r="E207" s="70" t="s">
        <v>326</v>
      </c>
      <c r="F207" s="71">
        <f>904861+1613533</f>
        <v>2518394</v>
      </c>
    </row>
    <row r="208" spans="1:6">
      <c r="A208" s="38">
        <v>200</v>
      </c>
      <c r="B208" s="38" t="s">
        <v>291</v>
      </c>
      <c r="C208" s="42">
        <v>76330708</v>
      </c>
      <c r="D208" s="69">
        <v>43685</v>
      </c>
      <c r="E208" s="70" t="s">
        <v>327</v>
      </c>
      <c r="F208" s="71">
        <v>1248385</v>
      </c>
    </row>
    <row r="209" spans="1:6">
      <c r="A209" s="38">
        <v>201</v>
      </c>
      <c r="B209" s="38" t="s">
        <v>292</v>
      </c>
      <c r="C209" s="42">
        <v>901293125</v>
      </c>
      <c r="D209" s="69">
        <v>43685</v>
      </c>
      <c r="E209" s="70">
        <v>4</v>
      </c>
      <c r="F209" s="71">
        <v>60501820.780000001</v>
      </c>
    </row>
    <row r="210" spans="1:6">
      <c r="A210" s="38">
        <v>202</v>
      </c>
      <c r="B210" s="38" t="s">
        <v>293</v>
      </c>
      <c r="C210" s="42">
        <v>800112214</v>
      </c>
      <c r="D210" s="69">
        <v>43686</v>
      </c>
      <c r="E210" s="70" t="s">
        <v>328</v>
      </c>
      <c r="F210" s="71">
        <v>72390770</v>
      </c>
    </row>
    <row r="211" spans="1:6">
      <c r="A211" s="38">
        <v>203</v>
      </c>
      <c r="B211" s="38" t="s">
        <v>227</v>
      </c>
      <c r="C211" s="42">
        <v>901031838</v>
      </c>
      <c r="D211" s="69">
        <v>43689</v>
      </c>
      <c r="E211" s="70" t="s">
        <v>329</v>
      </c>
      <c r="F211" s="71">
        <v>17304218.530000001</v>
      </c>
    </row>
    <row r="212" spans="1:6">
      <c r="A212" s="38">
        <v>204</v>
      </c>
      <c r="B212" s="38" t="s">
        <v>159</v>
      </c>
      <c r="C212" s="42">
        <v>76325761</v>
      </c>
      <c r="D212" s="69">
        <v>43689</v>
      </c>
      <c r="E212" s="70">
        <v>276</v>
      </c>
      <c r="F212" s="71">
        <v>1090000</v>
      </c>
    </row>
    <row r="213" spans="1:6">
      <c r="A213" s="38">
        <v>205</v>
      </c>
      <c r="B213" s="38" t="s">
        <v>294</v>
      </c>
      <c r="C213" s="42">
        <v>900062917</v>
      </c>
      <c r="D213" s="69">
        <v>43689</v>
      </c>
      <c r="E213" s="38" t="s">
        <v>330</v>
      </c>
      <c r="F213" s="71">
        <v>705450</v>
      </c>
    </row>
    <row r="214" spans="1:6">
      <c r="A214" s="38">
        <v>206</v>
      </c>
      <c r="B214" s="38" t="s">
        <v>295</v>
      </c>
      <c r="C214" s="38">
        <v>25277008</v>
      </c>
      <c r="D214" s="69">
        <v>43690</v>
      </c>
      <c r="E214" s="38" t="s">
        <v>308</v>
      </c>
      <c r="F214" s="71">
        <v>5000000</v>
      </c>
    </row>
    <row r="215" spans="1:6">
      <c r="A215" s="38">
        <v>207</v>
      </c>
      <c r="B215" s="38" t="s">
        <v>189</v>
      </c>
      <c r="C215" s="42">
        <v>900062917</v>
      </c>
      <c r="D215" s="69">
        <v>43690</v>
      </c>
      <c r="E215" s="42" t="s">
        <v>331</v>
      </c>
      <c r="F215" s="71">
        <v>1823900</v>
      </c>
    </row>
    <row r="216" spans="1:6">
      <c r="A216" s="38">
        <v>208</v>
      </c>
      <c r="B216" s="38" t="s">
        <v>80</v>
      </c>
      <c r="C216" s="42">
        <v>900062917</v>
      </c>
      <c r="D216" s="69">
        <v>43690</v>
      </c>
      <c r="E216" s="42" t="s">
        <v>332</v>
      </c>
      <c r="F216" s="71">
        <v>652350</v>
      </c>
    </row>
    <row r="217" spans="1:6">
      <c r="A217" s="38">
        <v>209</v>
      </c>
      <c r="B217" s="38" t="s">
        <v>198</v>
      </c>
      <c r="C217" s="42">
        <v>1061740057</v>
      </c>
      <c r="D217" s="69">
        <v>43699</v>
      </c>
      <c r="E217" s="42">
        <v>448</v>
      </c>
      <c r="F217" s="71">
        <v>6356000</v>
      </c>
    </row>
    <row r="218" spans="1:6">
      <c r="A218" s="38">
        <v>210</v>
      </c>
      <c r="B218" s="38" t="s">
        <v>296</v>
      </c>
      <c r="C218" s="38">
        <v>10543248</v>
      </c>
      <c r="D218" s="69">
        <v>43701</v>
      </c>
      <c r="E218" s="42">
        <v>17277</v>
      </c>
      <c r="F218" s="71">
        <v>10199800</v>
      </c>
    </row>
    <row r="219" spans="1:6">
      <c r="A219" s="38">
        <v>211</v>
      </c>
      <c r="B219" s="38" t="s">
        <v>286</v>
      </c>
      <c r="C219" s="42">
        <v>76319340</v>
      </c>
      <c r="D219" s="41">
        <v>43708</v>
      </c>
      <c r="E219" s="38" t="s">
        <v>364</v>
      </c>
      <c r="F219" s="47">
        <v>3165751</v>
      </c>
    </row>
    <row r="220" spans="1:6">
      <c r="A220" s="38">
        <v>212</v>
      </c>
      <c r="B220" s="38" t="s">
        <v>344</v>
      </c>
      <c r="C220" s="38">
        <v>27294306</v>
      </c>
      <c r="D220" s="41">
        <v>43708</v>
      </c>
      <c r="E220" s="38" t="s">
        <v>365</v>
      </c>
      <c r="F220" s="47">
        <v>3200000</v>
      </c>
    </row>
    <row r="221" spans="1:6">
      <c r="A221" s="38">
        <v>213</v>
      </c>
      <c r="B221" s="38" t="s">
        <v>212</v>
      </c>
      <c r="C221" s="38">
        <v>76319340</v>
      </c>
      <c r="D221" s="41">
        <v>43710</v>
      </c>
      <c r="E221" s="42" t="s">
        <v>366</v>
      </c>
      <c r="F221" s="47">
        <v>3499056</v>
      </c>
    </row>
    <row r="222" spans="1:6">
      <c r="A222" s="38">
        <v>214</v>
      </c>
      <c r="B222" s="38" t="s">
        <v>345</v>
      </c>
      <c r="C222" s="38">
        <v>79567569</v>
      </c>
      <c r="D222" s="41">
        <v>43711</v>
      </c>
      <c r="E222" s="42" t="s">
        <v>367</v>
      </c>
      <c r="F222" s="47">
        <v>3003660</v>
      </c>
    </row>
    <row r="223" spans="1:6">
      <c r="A223" s="38">
        <v>215</v>
      </c>
      <c r="B223" s="38" t="s">
        <v>346</v>
      </c>
      <c r="C223" s="38">
        <v>901293125</v>
      </c>
      <c r="D223" s="41">
        <v>43711</v>
      </c>
      <c r="E223" s="42">
        <v>2</v>
      </c>
      <c r="F223" s="47">
        <v>88000000</v>
      </c>
    </row>
    <row r="224" spans="1:6">
      <c r="A224" s="38">
        <v>216</v>
      </c>
      <c r="B224" s="38" t="s">
        <v>280</v>
      </c>
      <c r="C224" s="38">
        <v>69055036</v>
      </c>
      <c r="D224" s="41">
        <v>43711</v>
      </c>
      <c r="E224" s="42" t="s">
        <v>320</v>
      </c>
      <c r="F224" s="47">
        <v>733610</v>
      </c>
    </row>
    <row r="225" spans="1:6" ht="45">
      <c r="A225" s="38">
        <v>217</v>
      </c>
      <c r="B225" s="38" t="s">
        <v>347</v>
      </c>
      <c r="C225" s="38">
        <v>76330708</v>
      </c>
      <c r="D225" s="41">
        <v>43711</v>
      </c>
      <c r="E225" s="42" t="s">
        <v>368</v>
      </c>
      <c r="F225" s="47">
        <v>58757555</v>
      </c>
    </row>
    <row r="226" spans="1:6">
      <c r="A226" s="38">
        <v>218</v>
      </c>
      <c r="B226" s="38" t="s">
        <v>201</v>
      </c>
      <c r="C226" s="38">
        <v>817004979</v>
      </c>
      <c r="D226" s="41">
        <v>43712</v>
      </c>
      <c r="E226" s="38">
        <v>25546</v>
      </c>
      <c r="F226" s="47">
        <v>456650</v>
      </c>
    </row>
    <row r="227" spans="1:6">
      <c r="A227" s="38">
        <v>219</v>
      </c>
      <c r="B227" s="38" t="s">
        <v>155</v>
      </c>
      <c r="C227" s="38">
        <v>1061728810</v>
      </c>
      <c r="D227" s="41">
        <v>43712</v>
      </c>
      <c r="E227" s="38" t="s">
        <v>369</v>
      </c>
      <c r="F227" s="47">
        <v>2000000</v>
      </c>
    </row>
    <row r="228" spans="1:6">
      <c r="A228" s="38">
        <v>220</v>
      </c>
      <c r="B228" s="38" t="s">
        <v>348</v>
      </c>
      <c r="C228" s="38">
        <v>860006543</v>
      </c>
      <c r="D228" s="41">
        <v>43713</v>
      </c>
      <c r="E228" s="38" t="s">
        <v>370</v>
      </c>
      <c r="F228" s="47">
        <v>210000000</v>
      </c>
    </row>
    <row r="229" spans="1:6">
      <c r="A229" s="38">
        <v>221</v>
      </c>
      <c r="B229" s="38" t="s">
        <v>278</v>
      </c>
      <c r="C229" s="38">
        <v>817004979</v>
      </c>
      <c r="D229" s="41">
        <v>43713</v>
      </c>
      <c r="E229" s="38" t="s">
        <v>371</v>
      </c>
      <c r="F229" s="47">
        <v>38103119.5</v>
      </c>
    </row>
    <row r="230" spans="1:6">
      <c r="A230" s="38">
        <v>222</v>
      </c>
      <c r="B230" s="38" t="s">
        <v>281</v>
      </c>
      <c r="C230" s="38">
        <v>25282273</v>
      </c>
      <c r="D230" s="41">
        <v>43713</v>
      </c>
      <c r="E230" s="38" t="s">
        <v>372</v>
      </c>
      <c r="F230" s="47">
        <v>3032000</v>
      </c>
    </row>
    <row r="231" spans="1:6">
      <c r="A231" s="38">
        <v>223</v>
      </c>
      <c r="B231" s="38" t="s">
        <v>349</v>
      </c>
      <c r="C231" s="38">
        <v>800253040</v>
      </c>
      <c r="D231" s="41">
        <v>43714</v>
      </c>
      <c r="E231" s="38" t="s">
        <v>365</v>
      </c>
      <c r="F231" s="47">
        <v>5089418</v>
      </c>
    </row>
    <row r="232" spans="1:6">
      <c r="A232" s="38">
        <v>224</v>
      </c>
      <c r="B232" s="38" t="s">
        <v>153</v>
      </c>
      <c r="C232" s="38">
        <v>1061740057</v>
      </c>
      <c r="D232" s="41">
        <v>43714</v>
      </c>
      <c r="E232" s="38" t="s">
        <v>373</v>
      </c>
      <c r="F232" s="47">
        <v>5034500</v>
      </c>
    </row>
    <row r="233" spans="1:6">
      <c r="A233" s="38">
        <v>225</v>
      </c>
      <c r="B233" s="38" t="s">
        <v>116</v>
      </c>
      <c r="C233" s="38">
        <v>900862434</v>
      </c>
      <c r="D233" s="41">
        <v>43714</v>
      </c>
      <c r="E233" s="38" t="s">
        <v>374</v>
      </c>
      <c r="F233" s="47">
        <v>11038560</v>
      </c>
    </row>
    <row r="234" spans="1:6">
      <c r="A234" s="38">
        <v>226</v>
      </c>
      <c r="B234" s="38" t="s">
        <v>121</v>
      </c>
      <c r="C234" s="38">
        <v>900301945</v>
      </c>
      <c r="D234" s="41">
        <v>43714</v>
      </c>
      <c r="E234" s="38" t="s">
        <v>375</v>
      </c>
      <c r="F234" s="47">
        <v>600000</v>
      </c>
    </row>
    <row r="235" spans="1:6">
      <c r="A235" s="38">
        <v>227</v>
      </c>
      <c r="B235" s="38" t="s">
        <v>169</v>
      </c>
      <c r="C235" s="38">
        <v>900301945</v>
      </c>
      <c r="D235" s="41">
        <v>43717</v>
      </c>
      <c r="E235" s="38" t="s">
        <v>376</v>
      </c>
      <c r="F235" s="47">
        <v>1800000</v>
      </c>
    </row>
    <row r="236" spans="1:6">
      <c r="A236" s="38">
        <v>228</v>
      </c>
      <c r="B236" s="38" t="s">
        <v>350</v>
      </c>
      <c r="C236" s="38">
        <v>76330708</v>
      </c>
      <c r="D236" s="41">
        <v>43717</v>
      </c>
      <c r="E236" s="38" t="s">
        <v>377</v>
      </c>
      <c r="F236" s="47">
        <v>202528</v>
      </c>
    </row>
    <row r="237" spans="1:6">
      <c r="A237" s="38">
        <v>229</v>
      </c>
      <c r="B237" s="38" t="s">
        <v>80</v>
      </c>
      <c r="C237" s="38">
        <v>900062917</v>
      </c>
      <c r="D237" s="41">
        <v>43717</v>
      </c>
      <c r="E237" s="38" t="s">
        <v>378</v>
      </c>
      <c r="F237" s="47">
        <v>695800</v>
      </c>
    </row>
    <row r="238" spans="1:6">
      <c r="A238" s="38">
        <v>230</v>
      </c>
      <c r="B238" s="38" t="s">
        <v>351</v>
      </c>
      <c r="C238" s="38">
        <v>76319340</v>
      </c>
      <c r="D238" s="41">
        <v>43717</v>
      </c>
      <c r="E238" s="38" t="s">
        <v>379</v>
      </c>
      <c r="F238" s="47">
        <v>6378075</v>
      </c>
    </row>
    <row r="239" spans="1:6">
      <c r="A239" s="38">
        <v>231</v>
      </c>
      <c r="B239" s="38" t="s">
        <v>227</v>
      </c>
      <c r="C239" s="38">
        <v>901031838</v>
      </c>
      <c r="D239" s="41">
        <v>43717</v>
      </c>
      <c r="E239" s="38" t="s">
        <v>380</v>
      </c>
      <c r="F239" s="47">
        <v>17370570.699999999</v>
      </c>
    </row>
    <row r="240" spans="1:6">
      <c r="A240" s="38">
        <v>232</v>
      </c>
      <c r="B240" s="38" t="s">
        <v>352</v>
      </c>
      <c r="C240" s="38">
        <v>817004979</v>
      </c>
      <c r="D240" s="41">
        <v>43717</v>
      </c>
      <c r="E240" s="38">
        <v>25595</v>
      </c>
      <c r="F240" s="47">
        <v>99200</v>
      </c>
    </row>
    <row r="241" spans="1:6">
      <c r="A241" s="38">
        <v>233</v>
      </c>
      <c r="B241" s="38" t="s">
        <v>353</v>
      </c>
      <c r="C241" s="38">
        <v>900046111</v>
      </c>
      <c r="D241" s="41">
        <v>43717</v>
      </c>
      <c r="E241" s="38" t="s">
        <v>381</v>
      </c>
      <c r="F241" s="47">
        <v>94697905</v>
      </c>
    </row>
    <row r="242" spans="1:6">
      <c r="A242" s="38">
        <v>234</v>
      </c>
      <c r="B242" s="38" t="s">
        <v>354</v>
      </c>
      <c r="C242" s="38">
        <v>900046111</v>
      </c>
      <c r="D242" s="41">
        <v>43718</v>
      </c>
      <c r="E242" s="38" t="s">
        <v>382</v>
      </c>
      <c r="F242" s="47">
        <v>141441697</v>
      </c>
    </row>
    <row r="243" spans="1:6">
      <c r="A243" s="38">
        <v>235</v>
      </c>
      <c r="B243" s="38" t="s">
        <v>355</v>
      </c>
      <c r="C243" s="38">
        <v>76330708</v>
      </c>
      <c r="D243" s="41">
        <v>43718</v>
      </c>
      <c r="E243" s="38" t="s">
        <v>383</v>
      </c>
      <c r="F243" s="47">
        <v>20906105</v>
      </c>
    </row>
    <row r="244" spans="1:6">
      <c r="A244" s="38">
        <v>236</v>
      </c>
      <c r="B244" s="38" t="s">
        <v>356</v>
      </c>
      <c r="C244" s="38">
        <v>900046111</v>
      </c>
      <c r="D244" s="41">
        <v>43718</v>
      </c>
      <c r="E244" s="38" t="s">
        <v>384</v>
      </c>
      <c r="F244" s="47">
        <v>7466094</v>
      </c>
    </row>
    <row r="245" spans="1:6">
      <c r="A245" s="38">
        <v>237</v>
      </c>
      <c r="B245" s="38" t="s">
        <v>357</v>
      </c>
      <c r="C245" s="38">
        <v>79567569</v>
      </c>
      <c r="D245" s="41">
        <v>43718</v>
      </c>
      <c r="E245" s="38" t="s">
        <v>385</v>
      </c>
      <c r="F245" s="47">
        <v>9945040</v>
      </c>
    </row>
    <row r="246" spans="1:6">
      <c r="A246" s="38">
        <v>238</v>
      </c>
      <c r="B246" s="38" t="s">
        <v>294</v>
      </c>
      <c r="C246" s="38">
        <v>900062917</v>
      </c>
      <c r="D246" s="41">
        <v>43719</v>
      </c>
      <c r="E246" s="38" t="s">
        <v>386</v>
      </c>
      <c r="F246" s="47">
        <v>273300</v>
      </c>
    </row>
    <row r="247" spans="1:6">
      <c r="A247" s="38">
        <v>239</v>
      </c>
      <c r="B247" s="38" t="s">
        <v>198</v>
      </c>
      <c r="C247" s="38">
        <v>1061740057</v>
      </c>
      <c r="D247" s="41">
        <v>43720</v>
      </c>
      <c r="E247" s="38">
        <v>348</v>
      </c>
      <c r="F247" s="47">
        <v>2772300</v>
      </c>
    </row>
    <row r="248" spans="1:6">
      <c r="A248" s="38">
        <v>240</v>
      </c>
      <c r="B248" s="38" t="s">
        <v>290</v>
      </c>
      <c r="C248" s="38">
        <v>800219879</v>
      </c>
      <c r="D248" s="41">
        <v>43720</v>
      </c>
      <c r="E248" s="38" t="s">
        <v>387</v>
      </c>
      <c r="F248" s="47">
        <v>4039142</v>
      </c>
    </row>
    <row r="249" spans="1:6">
      <c r="A249" s="38">
        <v>241</v>
      </c>
      <c r="B249" s="38" t="s">
        <v>182</v>
      </c>
      <c r="C249" s="38">
        <v>79567569</v>
      </c>
      <c r="D249" s="41">
        <v>43724</v>
      </c>
      <c r="E249" s="38" t="s">
        <v>388</v>
      </c>
      <c r="F249" s="47">
        <v>10340055</v>
      </c>
    </row>
    <row r="250" spans="1:6">
      <c r="A250" s="38">
        <v>242</v>
      </c>
      <c r="B250" s="38" t="s">
        <v>358</v>
      </c>
      <c r="C250" s="38">
        <v>817004979</v>
      </c>
      <c r="D250" s="41">
        <v>43724</v>
      </c>
      <c r="E250" s="38">
        <v>25615</v>
      </c>
      <c r="F250" s="47">
        <v>391400</v>
      </c>
    </row>
    <row r="251" spans="1:6">
      <c r="A251" s="38">
        <v>243</v>
      </c>
      <c r="B251" s="38" t="s">
        <v>359</v>
      </c>
      <c r="C251" s="38">
        <v>900046111</v>
      </c>
      <c r="D251" s="41">
        <v>43724</v>
      </c>
      <c r="E251" s="38" t="s">
        <v>389</v>
      </c>
      <c r="F251" s="47">
        <v>4753107</v>
      </c>
    </row>
    <row r="252" spans="1:6">
      <c r="A252" s="38">
        <v>244</v>
      </c>
      <c r="B252" s="38" t="s">
        <v>360</v>
      </c>
      <c r="C252" s="38">
        <v>800219879</v>
      </c>
      <c r="D252" s="41">
        <v>43723</v>
      </c>
      <c r="E252" s="38" t="s">
        <v>390</v>
      </c>
      <c r="F252" s="47">
        <v>1766206</v>
      </c>
    </row>
    <row r="253" spans="1:6">
      <c r="A253" s="38">
        <v>245</v>
      </c>
      <c r="B253" s="38" t="s">
        <v>361</v>
      </c>
      <c r="C253" s="38">
        <v>817004979</v>
      </c>
      <c r="D253" s="41">
        <v>43729</v>
      </c>
      <c r="E253" s="38">
        <v>25575</v>
      </c>
      <c r="F253" s="47">
        <v>1469618</v>
      </c>
    </row>
    <row r="254" spans="1:6">
      <c r="A254" s="38">
        <v>246</v>
      </c>
      <c r="B254" s="38" t="s">
        <v>362</v>
      </c>
      <c r="C254" s="38">
        <v>800219879</v>
      </c>
      <c r="D254" s="41">
        <v>43729</v>
      </c>
      <c r="E254" s="38" t="s">
        <v>391</v>
      </c>
      <c r="F254" s="47">
        <v>83657378</v>
      </c>
    </row>
    <row r="255" spans="1:6">
      <c r="A255" s="38">
        <v>247</v>
      </c>
      <c r="B255" s="38" t="s">
        <v>292</v>
      </c>
      <c r="C255" s="38">
        <v>901293125</v>
      </c>
      <c r="D255" s="41">
        <v>43729</v>
      </c>
      <c r="E255" s="38">
        <v>5</v>
      </c>
      <c r="F255" s="47">
        <v>140000000.00999999</v>
      </c>
    </row>
    <row r="256" spans="1:6">
      <c r="A256" s="38">
        <v>248</v>
      </c>
      <c r="B256" s="38" t="s">
        <v>363</v>
      </c>
      <c r="C256" s="38">
        <v>800108667</v>
      </c>
      <c r="D256" s="41">
        <v>43733</v>
      </c>
      <c r="E256" s="38">
        <v>87</v>
      </c>
      <c r="F256" s="47">
        <v>80000000</v>
      </c>
    </row>
    <row r="257" spans="1:6">
      <c r="A257" s="38">
        <v>249</v>
      </c>
      <c r="B257" s="38" t="s">
        <v>218</v>
      </c>
      <c r="C257" s="38">
        <v>900183528</v>
      </c>
      <c r="D257" s="41">
        <v>43733</v>
      </c>
      <c r="E257" s="38">
        <v>12858</v>
      </c>
      <c r="F257" s="47">
        <v>6922300</v>
      </c>
    </row>
    <row r="258" spans="1:6">
      <c r="A258" s="38">
        <v>250</v>
      </c>
      <c r="B258" s="38" t="s">
        <v>219</v>
      </c>
      <c r="C258" s="38">
        <v>79567569</v>
      </c>
      <c r="D258" s="41">
        <v>43734</v>
      </c>
      <c r="E258" s="42" t="s">
        <v>392</v>
      </c>
      <c r="F258" s="47">
        <v>2311155</v>
      </c>
    </row>
    <row r="259" spans="1:6">
      <c r="A259" s="38">
        <v>251</v>
      </c>
      <c r="B259" s="38" t="s">
        <v>286</v>
      </c>
      <c r="C259" s="38">
        <v>76319340</v>
      </c>
      <c r="D259" s="41">
        <v>43738</v>
      </c>
      <c r="E259" s="38" t="s">
        <v>421</v>
      </c>
      <c r="F259" s="47">
        <v>3165751</v>
      </c>
    </row>
    <row r="260" spans="1:6">
      <c r="A260" s="38">
        <v>252</v>
      </c>
      <c r="B260" s="38" t="s">
        <v>344</v>
      </c>
      <c r="C260" s="38">
        <v>27294306</v>
      </c>
      <c r="D260" s="41">
        <v>43738</v>
      </c>
      <c r="E260" s="38" t="s">
        <v>422</v>
      </c>
      <c r="F260" s="47">
        <v>3200000</v>
      </c>
    </row>
    <row r="261" spans="1:6">
      <c r="A261" s="38">
        <v>253</v>
      </c>
      <c r="B261" s="38" t="s">
        <v>212</v>
      </c>
      <c r="C261" s="38">
        <v>76319340</v>
      </c>
      <c r="D261" s="41">
        <v>43740</v>
      </c>
      <c r="E261" s="38" t="s">
        <v>423</v>
      </c>
      <c r="F261" s="47">
        <v>9915879.5</v>
      </c>
    </row>
    <row r="262" spans="1:6">
      <c r="A262" s="38">
        <v>254</v>
      </c>
      <c r="B262" s="38" t="s">
        <v>347</v>
      </c>
      <c r="C262" s="38">
        <v>76330708</v>
      </c>
      <c r="D262" s="41">
        <v>43741</v>
      </c>
      <c r="E262" s="38" t="s">
        <v>424</v>
      </c>
      <c r="F262" s="47">
        <v>57971529</v>
      </c>
    </row>
    <row r="263" spans="1:6">
      <c r="A263" s="38">
        <v>255</v>
      </c>
      <c r="B263" s="38" t="s">
        <v>173</v>
      </c>
      <c r="C263" s="38">
        <v>76319340</v>
      </c>
      <c r="D263" s="41">
        <v>43742</v>
      </c>
      <c r="E263" s="38" t="s">
        <v>425</v>
      </c>
      <c r="F263" s="47">
        <v>16797172.5</v>
      </c>
    </row>
    <row r="264" spans="1:6">
      <c r="A264" s="38">
        <v>256</v>
      </c>
      <c r="B264" s="38" t="s">
        <v>360</v>
      </c>
      <c r="C264" s="38">
        <v>800219879</v>
      </c>
      <c r="D264" s="41">
        <v>43742</v>
      </c>
      <c r="E264" s="38" t="s">
        <v>426</v>
      </c>
      <c r="F264" s="47">
        <v>5332178</v>
      </c>
    </row>
    <row r="265" spans="1:6">
      <c r="A265" s="38">
        <v>257</v>
      </c>
      <c r="B265" s="38" t="s">
        <v>116</v>
      </c>
      <c r="C265" s="38">
        <v>900862434</v>
      </c>
      <c r="D265" s="41">
        <v>43742</v>
      </c>
      <c r="E265" s="38" t="s">
        <v>427</v>
      </c>
      <c r="F265" s="47">
        <v>10283000</v>
      </c>
    </row>
    <row r="266" spans="1:6">
      <c r="A266" s="38">
        <v>258</v>
      </c>
      <c r="B266" s="38" t="s">
        <v>278</v>
      </c>
      <c r="C266" s="38">
        <v>817004979</v>
      </c>
      <c r="D266" s="41">
        <v>43742</v>
      </c>
      <c r="E266" s="38" t="s">
        <v>428</v>
      </c>
      <c r="F266" s="47">
        <v>12143111.199999999</v>
      </c>
    </row>
    <row r="267" spans="1:6">
      <c r="A267" s="38">
        <v>259</v>
      </c>
      <c r="B267" s="38" t="s">
        <v>198</v>
      </c>
      <c r="C267" s="38">
        <v>1061740057</v>
      </c>
      <c r="D267" s="41">
        <v>43742</v>
      </c>
      <c r="E267" s="38">
        <v>454</v>
      </c>
      <c r="F267" s="47">
        <v>2312500</v>
      </c>
    </row>
    <row r="268" spans="1:6">
      <c r="A268" s="38">
        <v>260</v>
      </c>
      <c r="B268" s="38" t="s">
        <v>402</v>
      </c>
      <c r="C268" s="38">
        <v>25282273</v>
      </c>
      <c r="D268" s="41">
        <v>43743</v>
      </c>
      <c r="E268" s="42" t="s">
        <v>429</v>
      </c>
      <c r="F268" s="47">
        <v>3032000</v>
      </c>
    </row>
    <row r="269" spans="1:6">
      <c r="A269" s="38">
        <v>261</v>
      </c>
      <c r="B269" s="38" t="s">
        <v>353</v>
      </c>
      <c r="C269" s="38">
        <v>900046111</v>
      </c>
      <c r="D269" s="41">
        <v>43745</v>
      </c>
      <c r="E269" s="38" t="s">
        <v>430</v>
      </c>
      <c r="F269" s="47">
        <v>94665348</v>
      </c>
    </row>
    <row r="270" spans="1:6">
      <c r="A270" s="38">
        <v>262</v>
      </c>
      <c r="B270" s="38" t="s">
        <v>155</v>
      </c>
      <c r="C270" s="38">
        <v>1061728810</v>
      </c>
      <c r="D270" s="41">
        <v>43745</v>
      </c>
      <c r="E270" s="38" t="s">
        <v>431</v>
      </c>
      <c r="F270" s="47">
        <v>1000000</v>
      </c>
    </row>
    <row r="271" spans="1:6">
      <c r="A271" s="38">
        <v>263</v>
      </c>
      <c r="B271" s="38" t="s">
        <v>201</v>
      </c>
      <c r="C271" s="38">
        <v>817004979</v>
      </c>
      <c r="D271" s="41">
        <v>43745</v>
      </c>
      <c r="E271" s="42">
        <v>25694</v>
      </c>
      <c r="F271" s="47">
        <v>569983</v>
      </c>
    </row>
    <row r="272" spans="1:6">
      <c r="A272" s="38">
        <v>264</v>
      </c>
      <c r="B272" s="38" t="s">
        <v>403</v>
      </c>
      <c r="C272" s="38">
        <v>900703966</v>
      </c>
      <c r="D272" s="41">
        <v>43745</v>
      </c>
      <c r="E272" s="38" t="s">
        <v>432</v>
      </c>
      <c r="F272" s="47">
        <v>6500000</v>
      </c>
    </row>
    <row r="273" spans="1:6">
      <c r="A273" s="38">
        <v>265</v>
      </c>
      <c r="B273" s="38" t="s">
        <v>280</v>
      </c>
      <c r="C273" s="38">
        <v>69055036</v>
      </c>
      <c r="D273" s="41">
        <v>43745</v>
      </c>
      <c r="E273" s="38" t="s">
        <v>364</v>
      </c>
      <c r="F273" s="47">
        <v>733610</v>
      </c>
    </row>
    <row r="274" spans="1:6">
      <c r="A274" s="38">
        <v>266</v>
      </c>
      <c r="B274" s="38" t="s">
        <v>404</v>
      </c>
      <c r="C274" s="38">
        <v>900046111</v>
      </c>
      <c r="D274" s="41">
        <v>43746</v>
      </c>
      <c r="E274" s="38">
        <v>67898</v>
      </c>
      <c r="F274" s="47">
        <v>1659176</v>
      </c>
    </row>
    <row r="275" spans="1:6">
      <c r="A275" s="38">
        <v>267</v>
      </c>
      <c r="B275" s="38" t="s">
        <v>405</v>
      </c>
      <c r="C275" s="38">
        <v>800253040</v>
      </c>
      <c r="D275" s="41">
        <v>43746</v>
      </c>
      <c r="E275" s="38">
        <v>3</v>
      </c>
      <c r="F275" s="47">
        <v>5440814</v>
      </c>
    </row>
    <row r="276" spans="1:6">
      <c r="A276" s="38">
        <v>268</v>
      </c>
      <c r="B276" s="38" t="s">
        <v>48</v>
      </c>
      <c r="C276" s="38">
        <v>34535384</v>
      </c>
      <c r="D276" s="41">
        <v>43532</v>
      </c>
      <c r="E276" s="42" t="s">
        <v>433</v>
      </c>
      <c r="F276" s="47">
        <v>2093894</v>
      </c>
    </row>
    <row r="277" spans="1:6">
      <c r="A277" s="38">
        <v>269</v>
      </c>
      <c r="B277" s="38" t="s">
        <v>169</v>
      </c>
      <c r="C277" s="38">
        <v>900301945</v>
      </c>
      <c r="D277" s="41">
        <v>43746</v>
      </c>
      <c r="E277" s="42" t="s">
        <v>434</v>
      </c>
      <c r="F277" s="47">
        <v>6348000</v>
      </c>
    </row>
    <row r="278" spans="1:6" ht="33.75">
      <c r="A278" s="38">
        <v>270</v>
      </c>
      <c r="B278" s="38" t="s">
        <v>355</v>
      </c>
      <c r="C278" s="38">
        <v>76330708</v>
      </c>
      <c r="D278" s="41">
        <v>43746</v>
      </c>
      <c r="E278" s="42" t="s">
        <v>435</v>
      </c>
      <c r="F278" s="47">
        <v>22654529</v>
      </c>
    </row>
    <row r="279" spans="1:6">
      <c r="A279" s="38">
        <v>271</v>
      </c>
      <c r="B279" s="38" t="s">
        <v>182</v>
      </c>
      <c r="C279" s="38">
        <v>79567569</v>
      </c>
      <c r="D279" s="41">
        <v>43747</v>
      </c>
      <c r="E279" s="42" t="s">
        <v>436</v>
      </c>
      <c r="F279" s="47">
        <v>4235715</v>
      </c>
    </row>
    <row r="280" spans="1:6">
      <c r="A280" s="38">
        <v>272</v>
      </c>
      <c r="B280" s="38" t="s">
        <v>406</v>
      </c>
      <c r="C280" s="38">
        <v>1061728810</v>
      </c>
      <c r="D280" s="41">
        <v>43749</v>
      </c>
      <c r="E280" s="38" t="s">
        <v>437</v>
      </c>
      <c r="F280" s="47">
        <v>755500</v>
      </c>
    </row>
    <row r="281" spans="1:6">
      <c r="A281" s="38">
        <v>273</v>
      </c>
      <c r="B281" s="38" t="s">
        <v>407</v>
      </c>
      <c r="C281" s="38">
        <v>900046111</v>
      </c>
      <c r="D281" s="41">
        <v>43749</v>
      </c>
      <c r="E281" s="38" t="s">
        <v>438</v>
      </c>
      <c r="F281" s="47">
        <v>42154582</v>
      </c>
    </row>
    <row r="282" spans="1:6">
      <c r="A282" s="38">
        <v>274</v>
      </c>
      <c r="B282" s="38" t="s">
        <v>408</v>
      </c>
      <c r="C282" s="38">
        <v>817004979</v>
      </c>
      <c r="D282" s="41">
        <v>43749</v>
      </c>
      <c r="E282" s="38">
        <v>25764</v>
      </c>
      <c r="F282" s="47">
        <v>4530382</v>
      </c>
    </row>
    <row r="283" spans="1:6">
      <c r="A283" s="38">
        <v>275</v>
      </c>
      <c r="B283" s="38" t="s">
        <v>288</v>
      </c>
      <c r="C283" s="38">
        <v>800219879</v>
      </c>
      <c r="D283" s="41">
        <v>43749</v>
      </c>
      <c r="E283" s="38" t="s">
        <v>439</v>
      </c>
      <c r="F283" s="47">
        <v>97792992</v>
      </c>
    </row>
    <row r="284" spans="1:6">
      <c r="A284" s="38">
        <v>276</v>
      </c>
      <c r="B284" s="38" t="s">
        <v>197</v>
      </c>
      <c r="C284" s="38">
        <v>900625497</v>
      </c>
      <c r="D284" s="41">
        <v>43749</v>
      </c>
      <c r="E284" s="38">
        <v>10</v>
      </c>
      <c r="F284" s="47">
        <v>1025000</v>
      </c>
    </row>
    <row r="285" spans="1:6">
      <c r="A285" s="38">
        <v>277</v>
      </c>
      <c r="B285" s="38" t="s">
        <v>409</v>
      </c>
      <c r="C285" s="38">
        <v>900062917</v>
      </c>
      <c r="D285" s="41">
        <v>43749</v>
      </c>
      <c r="E285" s="38" t="s">
        <v>440</v>
      </c>
      <c r="F285" s="47">
        <v>455100</v>
      </c>
    </row>
    <row r="286" spans="1:6">
      <c r="A286" s="38">
        <v>278</v>
      </c>
      <c r="B286" s="38" t="s">
        <v>159</v>
      </c>
      <c r="C286" s="38">
        <v>76325761</v>
      </c>
      <c r="D286" s="41">
        <v>43749</v>
      </c>
      <c r="E286" s="38">
        <v>291</v>
      </c>
      <c r="F286" s="47">
        <v>4245000</v>
      </c>
    </row>
    <row r="287" spans="1:6">
      <c r="A287" s="38">
        <v>279</v>
      </c>
      <c r="B287" s="38" t="s">
        <v>241</v>
      </c>
      <c r="C287" s="38">
        <v>900062917</v>
      </c>
      <c r="D287" s="41">
        <v>43750</v>
      </c>
      <c r="E287" s="38" t="s">
        <v>441</v>
      </c>
      <c r="F287" s="47">
        <v>704500</v>
      </c>
    </row>
    <row r="288" spans="1:6">
      <c r="A288" s="38">
        <v>280</v>
      </c>
      <c r="B288" s="38" t="s">
        <v>354</v>
      </c>
      <c r="C288" s="38">
        <v>900046111</v>
      </c>
      <c r="D288" s="41">
        <v>43750</v>
      </c>
      <c r="E288" s="38" t="s">
        <v>442</v>
      </c>
      <c r="F288" s="47">
        <v>133375288</v>
      </c>
    </row>
    <row r="289" spans="1:6">
      <c r="A289" s="38">
        <v>281</v>
      </c>
      <c r="B289" s="38" t="s">
        <v>168</v>
      </c>
      <c r="C289" s="38">
        <v>817004979</v>
      </c>
      <c r="D289" s="41">
        <v>43751</v>
      </c>
      <c r="E289" s="42">
        <v>25788</v>
      </c>
      <c r="F289" s="47">
        <v>147788</v>
      </c>
    </row>
    <row r="290" spans="1:6">
      <c r="A290" s="38">
        <v>282</v>
      </c>
      <c r="B290" s="38" t="s">
        <v>410</v>
      </c>
      <c r="C290" s="38">
        <v>900046111</v>
      </c>
      <c r="D290" s="41">
        <v>43751</v>
      </c>
      <c r="E290" s="38" t="s">
        <v>443</v>
      </c>
      <c r="F290" s="47">
        <v>16751099</v>
      </c>
    </row>
    <row r="291" spans="1:6">
      <c r="A291" s="38">
        <v>283</v>
      </c>
      <c r="B291" s="38" t="s">
        <v>411</v>
      </c>
      <c r="C291" s="38">
        <v>900046111</v>
      </c>
      <c r="D291" s="41">
        <v>43752</v>
      </c>
      <c r="E291" s="38" t="s">
        <v>444</v>
      </c>
      <c r="F291" s="47">
        <v>13695511</v>
      </c>
    </row>
    <row r="292" spans="1:6">
      <c r="A292" s="38">
        <v>284</v>
      </c>
      <c r="B292" s="38" t="s">
        <v>412</v>
      </c>
      <c r="C292" s="38">
        <v>8600024002</v>
      </c>
      <c r="D292" s="41">
        <v>43753</v>
      </c>
      <c r="E292" s="38" t="s">
        <v>445</v>
      </c>
      <c r="F292" s="47">
        <v>64977350</v>
      </c>
    </row>
    <row r="293" spans="1:6">
      <c r="A293" s="38">
        <v>285</v>
      </c>
      <c r="B293" s="38" t="s">
        <v>271</v>
      </c>
      <c r="C293" s="38">
        <v>800219876</v>
      </c>
      <c r="D293" s="41">
        <v>43753</v>
      </c>
      <c r="E293" s="38" t="s">
        <v>446</v>
      </c>
      <c r="F293" s="47">
        <v>83932319</v>
      </c>
    </row>
    <row r="294" spans="1:6">
      <c r="A294" s="38">
        <v>286</v>
      </c>
      <c r="B294" s="38" t="s">
        <v>268</v>
      </c>
      <c r="C294" s="38">
        <v>19374690</v>
      </c>
      <c r="D294" s="41">
        <v>43754</v>
      </c>
      <c r="E294" s="38" t="s">
        <v>447</v>
      </c>
      <c r="F294" s="47">
        <v>3556246.8</v>
      </c>
    </row>
    <row r="295" spans="1:6">
      <c r="A295" s="38">
        <v>287</v>
      </c>
      <c r="B295" s="38" t="s">
        <v>413</v>
      </c>
      <c r="C295" s="38">
        <v>817004979</v>
      </c>
      <c r="D295" s="41">
        <v>43754</v>
      </c>
      <c r="E295" s="38">
        <v>25774</v>
      </c>
      <c r="F295" s="47">
        <v>661340</v>
      </c>
    </row>
    <row r="296" spans="1:6">
      <c r="A296" s="38">
        <v>288</v>
      </c>
      <c r="B296" s="38" t="s">
        <v>237</v>
      </c>
      <c r="C296" s="38">
        <v>79567569</v>
      </c>
      <c r="D296" s="41">
        <v>43754</v>
      </c>
      <c r="E296" s="38" t="s">
        <v>448</v>
      </c>
      <c r="F296" s="47">
        <v>18046020</v>
      </c>
    </row>
    <row r="297" spans="1:6">
      <c r="A297" s="38">
        <v>289</v>
      </c>
      <c r="B297" s="38" t="s">
        <v>414</v>
      </c>
      <c r="C297" s="38">
        <v>900046111</v>
      </c>
      <c r="D297" s="41">
        <v>43756</v>
      </c>
      <c r="E297" s="38" t="s">
        <v>449</v>
      </c>
      <c r="F297" s="47">
        <v>199999759</v>
      </c>
    </row>
    <row r="298" spans="1:6">
      <c r="A298" s="38">
        <v>290</v>
      </c>
      <c r="B298" s="38" t="s">
        <v>347</v>
      </c>
      <c r="C298" s="38">
        <v>76330708</v>
      </c>
      <c r="D298" s="41">
        <v>43756</v>
      </c>
      <c r="E298" s="38" t="s">
        <v>450</v>
      </c>
      <c r="F298" s="47">
        <v>59881133</v>
      </c>
    </row>
    <row r="299" spans="1:6">
      <c r="A299" s="38">
        <v>291</v>
      </c>
      <c r="B299" s="38" t="s">
        <v>415</v>
      </c>
      <c r="C299" s="38">
        <v>8600024002</v>
      </c>
      <c r="D299" s="41">
        <v>43756</v>
      </c>
      <c r="E299" s="38" t="s">
        <v>451</v>
      </c>
      <c r="F299" s="47">
        <v>57469700</v>
      </c>
    </row>
    <row r="300" spans="1:6">
      <c r="A300" s="38">
        <v>292</v>
      </c>
      <c r="B300" s="38" t="s">
        <v>354</v>
      </c>
      <c r="C300" s="38">
        <v>900046111</v>
      </c>
      <c r="D300" s="41">
        <v>43756</v>
      </c>
      <c r="E300" s="38" t="s">
        <v>452</v>
      </c>
      <c r="F300" s="47">
        <v>221452058</v>
      </c>
    </row>
    <row r="301" spans="1:6">
      <c r="A301" s="38">
        <v>293</v>
      </c>
      <c r="B301" s="38" t="s">
        <v>355</v>
      </c>
      <c r="C301" s="38">
        <v>76330708</v>
      </c>
      <c r="D301" s="41">
        <v>43756</v>
      </c>
      <c r="E301" s="38" t="s">
        <v>453</v>
      </c>
      <c r="F301" s="47">
        <v>16053924</v>
      </c>
    </row>
    <row r="302" spans="1:6">
      <c r="A302" s="38">
        <v>294</v>
      </c>
      <c r="B302" s="38" t="s">
        <v>416</v>
      </c>
      <c r="C302" s="38">
        <v>94312824</v>
      </c>
      <c r="D302" s="41">
        <v>43756</v>
      </c>
      <c r="E302" s="42" t="s">
        <v>454</v>
      </c>
      <c r="F302" s="47">
        <v>5000000</v>
      </c>
    </row>
    <row r="303" spans="1:6">
      <c r="A303" s="38">
        <v>295</v>
      </c>
      <c r="B303" s="38" t="s">
        <v>417</v>
      </c>
      <c r="C303" s="38">
        <v>94312824</v>
      </c>
      <c r="D303" s="41">
        <v>43756</v>
      </c>
      <c r="E303" s="61">
        <v>30.31</v>
      </c>
      <c r="F303" s="47">
        <v>3000000</v>
      </c>
    </row>
    <row r="304" spans="1:6">
      <c r="A304" s="38">
        <v>296</v>
      </c>
      <c r="B304" s="38" t="s">
        <v>418</v>
      </c>
      <c r="C304" s="38">
        <v>94312824</v>
      </c>
      <c r="D304" s="41">
        <v>43756</v>
      </c>
      <c r="E304" s="38" t="s">
        <v>455</v>
      </c>
      <c r="F304" s="47">
        <v>3301620</v>
      </c>
    </row>
    <row r="305" spans="1:6">
      <c r="A305" s="38">
        <v>297</v>
      </c>
      <c r="B305" s="38" t="s">
        <v>419</v>
      </c>
      <c r="C305" s="38">
        <v>31172508</v>
      </c>
      <c r="D305" s="41">
        <v>43756</v>
      </c>
      <c r="E305" s="38">
        <v>818</v>
      </c>
      <c r="F305" s="47">
        <v>10000000</v>
      </c>
    </row>
    <row r="306" spans="1:6">
      <c r="A306" s="38">
        <v>298</v>
      </c>
      <c r="B306" s="38" t="s">
        <v>121</v>
      </c>
      <c r="C306" s="38">
        <v>900301945</v>
      </c>
      <c r="D306" s="41">
        <v>43756</v>
      </c>
      <c r="E306" s="38" t="s">
        <v>456</v>
      </c>
      <c r="F306" s="47">
        <v>10000000</v>
      </c>
    </row>
    <row r="307" spans="1:6">
      <c r="A307" s="38">
        <v>299</v>
      </c>
      <c r="B307" s="38" t="s">
        <v>360</v>
      </c>
      <c r="C307" s="38">
        <v>800219876</v>
      </c>
      <c r="D307" s="41">
        <v>43756</v>
      </c>
      <c r="E307" s="38" t="s">
        <v>457</v>
      </c>
      <c r="F307" s="47">
        <v>3694811</v>
      </c>
    </row>
    <row r="308" spans="1:6">
      <c r="A308" s="38">
        <v>300</v>
      </c>
      <c r="B308" s="38" t="s">
        <v>271</v>
      </c>
      <c r="C308" s="38">
        <v>800219876</v>
      </c>
      <c r="D308" s="41">
        <v>43759</v>
      </c>
      <c r="E308" s="42" t="s">
        <v>458</v>
      </c>
      <c r="F308" s="47">
        <v>16712563</v>
      </c>
    </row>
    <row r="309" spans="1:6">
      <c r="A309" s="38">
        <v>301</v>
      </c>
      <c r="B309" s="38" t="s">
        <v>198</v>
      </c>
      <c r="C309" s="38">
        <v>106140057</v>
      </c>
      <c r="D309" s="41">
        <v>43759</v>
      </c>
      <c r="E309" s="42">
        <v>463</v>
      </c>
      <c r="F309" s="47">
        <v>3777000</v>
      </c>
    </row>
    <row r="310" spans="1:6">
      <c r="A310" s="38">
        <v>302</v>
      </c>
      <c r="B310" s="38" t="s">
        <v>218</v>
      </c>
      <c r="C310" s="38">
        <v>900183528</v>
      </c>
      <c r="D310" s="41">
        <v>43760</v>
      </c>
      <c r="E310" s="38">
        <v>12953</v>
      </c>
      <c r="F310" s="47">
        <v>2304750</v>
      </c>
    </row>
    <row r="311" spans="1:6">
      <c r="A311" s="38">
        <v>303</v>
      </c>
      <c r="B311" s="38" t="s">
        <v>212</v>
      </c>
      <c r="C311" s="38">
        <v>76319340</v>
      </c>
      <c r="D311" s="41">
        <v>43761</v>
      </c>
      <c r="E311" s="38" t="s">
        <v>459</v>
      </c>
      <c r="F311" s="47">
        <v>5753635.5</v>
      </c>
    </row>
    <row r="312" spans="1:6">
      <c r="A312" s="38">
        <v>304</v>
      </c>
      <c r="B312" s="38" t="s">
        <v>420</v>
      </c>
      <c r="C312" s="38">
        <v>94312824</v>
      </c>
      <c r="D312" s="41">
        <v>43763</v>
      </c>
      <c r="E312" s="42" t="s">
        <v>460</v>
      </c>
      <c r="F312" s="47">
        <v>2697242</v>
      </c>
    </row>
    <row r="313" spans="1:6">
      <c r="A313" s="38">
        <v>305</v>
      </c>
      <c r="B313" s="38" t="s">
        <v>227</v>
      </c>
      <c r="C313" s="38">
        <v>901031838</v>
      </c>
      <c r="D313" s="41">
        <v>43763</v>
      </c>
      <c r="E313" s="38" t="s">
        <v>461</v>
      </c>
      <c r="F313" s="47">
        <v>17257259.68</v>
      </c>
    </row>
    <row r="314" spans="1:6">
      <c r="A314" s="38">
        <v>306</v>
      </c>
      <c r="B314" s="38" t="s">
        <v>358</v>
      </c>
      <c r="C314" s="38">
        <v>817004979</v>
      </c>
      <c r="D314" s="69">
        <v>43768</v>
      </c>
      <c r="E314" s="38">
        <v>25878</v>
      </c>
      <c r="F314" s="76">
        <v>158366</v>
      </c>
    </row>
    <row r="315" spans="1:6">
      <c r="A315" s="38">
        <v>307</v>
      </c>
      <c r="B315" s="38" t="s">
        <v>182</v>
      </c>
      <c r="C315" s="38">
        <v>79567569</v>
      </c>
      <c r="D315" s="69">
        <v>43768</v>
      </c>
      <c r="E315" s="38" t="s">
        <v>491</v>
      </c>
      <c r="F315" s="76">
        <v>2487375</v>
      </c>
    </row>
    <row r="316" spans="1:6">
      <c r="A316" s="38">
        <v>308</v>
      </c>
      <c r="B316" s="38" t="s">
        <v>344</v>
      </c>
      <c r="C316" s="38">
        <v>27294306</v>
      </c>
      <c r="D316" s="69">
        <v>43769</v>
      </c>
      <c r="E316" s="38" t="s">
        <v>94</v>
      </c>
      <c r="F316" s="76">
        <v>3200000</v>
      </c>
    </row>
    <row r="317" spans="1:6">
      <c r="A317" s="38">
        <v>309</v>
      </c>
      <c r="B317" s="38" t="s">
        <v>286</v>
      </c>
      <c r="C317" s="38">
        <v>76319340</v>
      </c>
      <c r="D317" s="69">
        <v>43769</v>
      </c>
      <c r="E317" s="38" t="s">
        <v>492</v>
      </c>
      <c r="F317" s="76">
        <v>3165751</v>
      </c>
    </row>
    <row r="318" spans="1:6">
      <c r="A318" s="38">
        <v>310</v>
      </c>
      <c r="B318" s="38" t="s">
        <v>473</v>
      </c>
      <c r="C318" s="38">
        <v>901293125</v>
      </c>
      <c r="D318" s="69">
        <v>43769</v>
      </c>
      <c r="E318" s="38">
        <v>6</v>
      </c>
      <c r="F318" s="76">
        <v>187832638.47999999</v>
      </c>
    </row>
    <row r="319" spans="1:6">
      <c r="A319" s="38">
        <v>311</v>
      </c>
      <c r="B319" s="38" t="s">
        <v>474</v>
      </c>
      <c r="C319" s="38">
        <v>76330708</v>
      </c>
      <c r="D319" s="69">
        <v>43769</v>
      </c>
      <c r="E319" s="38" t="s">
        <v>493</v>
      </c>
      <c r="F319" s="76">
        <v>18363591</v>
      </c>
    </row>
    <row r="320" spans="1:6">
      <c r="A320" s="38">
        <v>312</v>
      </c>
      <c r="B320" s="38" t="s">
        <v>475</v>
      </c>
      <c r="C320" s="38">
        <v>900157564</v>
      </c>
      <c r="D320" s="69">
        <v>43770</v>
      </c>
      <c r="E320" s="38" t="s">
        <v>494</v>
      </c>
      <c r="F320" s="76">
        <f>70836614.06+35244136.78</f>
        <v>106080750.84</v>
      </c>
    </row>
    <row r="321" spans="1:6">
      <c r="A321" s="38">
        <v>313</v>
      </c>
      <c r="B321" s="38" t="s">
        <v>360</v>
      </c>
      <c r="C321" s="38">
        <v>800219876</v>
      </c>
      <c r="D321" s="69">
        <v>43774</v>
      </c>
      <c r="E321" s="38" t="s">
        <v>495</v>
      </c>
      <c r="F321" s="76">
        <f>3911493+3694811+2663984</f>
        <v>10270288</v>
      </c>
    </row>
    <row r="322" spans="1:6">
      <c r="A322" s="38">
        <v>314</v>
      </c>
      <c r="B322" s="38" t="s">
        <v>476</v>
      </c>
      <c r="C322" s="38">
        <v>901042199</v>
      </c>
      <c r="D322" s="69">
        <v>43774</v>
      </c>
      <c r="E322" s="38">
        <v>1376</v>
      </c>
      <c r="F322" s="76">
        <v>28994000</v>
      </c>
    </row>
    <row r="323" spans="1:6">
      <c r="A323" s="38">
        <v>315</v>
      </c>
      <c r="B323" s="38" t="s">
        <v>271</v>
      </c>
      <c r="C323" s="38">
        <v>800219876</v>
      </c>
      <c r="D323" s="69">
        <v>43774</v>
      </c>
      <c r="E323" s="38" t="s">
        <v>496</v>
      </c>
      <c r="F323" s="76">
        <v>46243151</v>
      </c>
    </row>
    <row r="324" spans="1:6">
      <c r="A324" s="38">
        <v>316</v>
      </c>
      <c r="B324" s="38" t="s">
        <v>278</v>
      </c>
      <c r="C324" s="38">
        <v>817004979</v>
      </c>
      <c r="D324" s="69">
        <v>43774</v>
      </c>
      <c r="E324" s="61">
        <v>125</v>
      </c>
      <c r="F324" s="76">
        <v>11489464.300000001</v>
      </c>
    </row>
    <row r="325" spans="1:6">
      <c r="A325" s="38">
        <v>317</v>
      </c>
      <c r="B325" s="38" t="s">
        <v>402</v>
      </c>
      <c r="C325" s="38">
        <v>25282273</v>
      </c>
      <c r="D325" s="69">
        <v>43774</v>
      </c>
      <c r="E325" s="38" t="s">
        <v>497</v>
      </c>
      <c r="F325" s="76">
        <v>3032000</v>
      </c>
    </row>
    <row r="326" spans="1:6">
      <c r="A326" s="38">
        <v>318</v>
      </c>
      <c r="B326" s="38" t="s">
        <v>116</v>
      </c>
      <c r="C326" s="38">
        <v>900862434</v>
      </c>
      <c r="D326" s="69">
        <v>43775</v>
      </c>
      <c r="E326" s="38" t="s">
        <v>498</v>
      </c>
      <c r="F326" s="76">
        <v>560000</v>
      </c>
    </row>
    <row r="327" spans="1:6">
      <c r="A327" s="38">
        <v>319</v>
      </c>
      <c r="B327" s="38" t="s">
        <v>477</v>
      </c>
      <c r="C327" s="38">
        <v>800253040</v>
      </c>
      <c r="D327" s="69">
        <v>43775</v>
      </c>
      <c r="E327" s="38" t="s">
        <v>499</v>
      </c>
      <c r="F327" s="76">
        <v>2381796</v>
      </c>
    </row>
    <row r="328" spans="1:6">
      <c r="A328" s="38">
        <v>320</v>
      </c>
      <c r="B328" s="38" t="s">
        <v>201</v>
      </c>
      <c r="C328" s="38">
        <v>817004979</v>
      </c>
      <c r="D328" s="69">
        <v>43775</v>
      </c>
      <c r="E328" s="38">
        <v>25900</v>
      </c>
      <c r="F328" s="76">
        <v>569983</v>
      </c>
    </row>
    <row r="329" spans="1:6">
      <c r="A329" s="38">
        <v>321</v>
      </c>
      <c r="B329" s="38" t="s">
        <v>403</v>
      </c>
      <c r="C329" s="38">
        <v>900703966</v>
      </c>
      <c r="D329" s="69">
        <v>43775</v>
      </c>
      <c r="E329" s="38" t="s">
        <v>500</v>
      </c>
      <c r="F329" s="76">
        <v>6700000</v>
      </c>
    </row>
    <row r="330" spans="1:6">
      <c r="A330" s="38">
        <v>322</v>
      </c>
      <c r="B330" s="38" t="s">
        <v>200</v>
      </c>
      <c r="C330" s="38">
        <v>69055036</v>
      </c>
      <c r="D330" s="69">
        <v>43775</v>
      </c>
      <c r="E330" s="42" t="s">
        <v>421</v>
      </c>
      <c r="F330" s="76">
        <v>733610</v>
      </c>
    </row>
    <row r="331" spans="1:6">
      <c r="A331" s="38">
        <v>323</v>
      </c>
      <c r="B331" s="38" t="s">
        <v>478</v>
      </c>
      <c r="C331" s="38">
        <v>1061740057</v>
      </c>
      <c r="D331" s="69">
        <v>43775</v>
      </c>
      <c r="E331" s="38" t="s">
        <v>501</v>
      </c>
      <c r="F331" s="76">
        <f>16570500-2631</f>
        <v>16567869</v>
      </c>
    </row>
    <row r="332" spans="1:6">
      <c r="A332" s="38">
        <v>324</v>
      </c>
      <c r="B332" s="38" t="s">
        <v>479</v>
      </c>
      <c r="C332" s="38">
        <v>94515167</v>
      </c>
      <c r="D332" s="69">
        <v>43776</v>
      </c>
      <c r="E332" s="38">
        <v>47333</v>
      </c>
      <c r="F332" s="76">
        <v>29445000</v>
      </c>
    </row>
    <row r="333" spans="1:6">
      <c r="A333" s="38">
        <v>325</v>
      </c>
      <c r="B333" s="38" t="s">
        <v>271</v>
      </c>
      <c r="C333" s="38">
        <v>800219876</v>
      </c>
      <c r="D333" s="69">
        <v>43776</v>
      </c>
      <c r="E333" s="38" t="s">
        <v>502</v>
      </c>
      <c r="F333" s="76">
        <v>30087796</v>
      </c>
    </row>
    <row r="334" spans="1:6">
      <c r="A334" s="38">
        <v>326</v>
      </c>
      <c r="B334" s="38" t="s">
        <v>480</v>
      </c>
      <c r="C334" s="38">
        <v>106140057</v>
      </c>
      <c r="D334" s="69">
        <v>43778</v>
      </c>
      <c r="E334" s="38">
        <v>484</v>
      </c>
      <c r="F334" s="76">
        <v>1054000</v>
      </c>
    </row>
    <row r="335" spans="1:6">
      <c r="A335" s="38">
        <v>327</v>
      </c>
      <c r="B335" s="38" t="s">
        <v>481</v>
      </c>
      <c r="C335" s="38">
        <v>1061740057</v>
      </c>
      <c r="D335" s="69">
        <v>43778</v>
      </c>
      <c r="E335" s="38" t="s">
        <v>503</v>
      </c>
      <c r="F335" s="76">
        <f>17906000-1929</f>
        <v>17904071</v>
      </c>
    </row>
    <row r="336" spans="1:6">
      <c r="A336" s="38">
        <v>328</v>
      </c>
      <c r="B336" s="38" t="s">
        <v>356</v>
      </c>
      <c r="C336" s="38">
        <v>900046111</v>
      </c>
      <c r="D336" s="69">
        <v>43778</v>
      </c>
      <c r="E336" s="38">
        <v>68944</v>
      </c>
      <c r="F336" s="76">
        <v>752998</v>
      </c>
    </row>
    <row r="337" spans="1:6">
      <c r="A337" s="38">
        <v>329</v>
      </c>
      <c r="B337" s="85" t="s">
        <v>169</v>
      </c>
      <c r="C337" s="85">
        <v>900301945</v>
      </c>
      <c r="D337" s="86">
        <v>43778</v>
      </c>
      <c r="E337" s="85" t="s">
        <v>504</v>
      </c>
      <c r="F337" s="87">
        <v>6967200</v>
      </c>
    </row>
    <row r="338" spans="1:6">
      <c r="A338" s="38">
        <v>330</v>
      </c>
      <c r="B338" s="38" t="s">
        <v>482</v>
      </c>
      <c r="C338" s="38">
        <v>34561044</v>
      </c>
      <c r="D338" s="69">
        <v>43778</v>
      </c>
      <c r="E338" s="38">
        <v>382</v>
      </c>
      <c r="F338" s="76">
        <v>54628684</v>
      </c>
    </row>
    <row r="339" spans="1:6">
      <c r="A339" s="38">
        <v>331</v>
      </c>
      <c r="B339" s="85" t="s">
        <v>483</v>
      </c>
      <c r="C339" s="85">
        <v>900301945</v>
      </c>
      <c r="D339" s="86">
        <v>43782</v>
      </c>
      <c r="E339" s="85" t="s">
        <v>505</v>
      </c>
      <c r="F339" s="87">
        <v>2110989</v>
      </c>
    </row>
    <row r="340" spans="1:6" ht="22.5">
      <c r="A340" s="38">
        <v>332</v>
      </c>
      <c r="B340" s="38" t="s">
        <v>354</v>
      </c>
      <c r="C340" s="38">
        <v>900046111</v>
      </c>
      <c r="D340" s="69">
        <v>43782</v>
      </c>
      <c r="E340" s="42" t="s">
        <v>506</v>
      </c>
      <c r="F340" s="76">
        <v>68790553</v>
      </c>
    </row>
    <row r="341" spans="1:6">
      <c r="A341" s="38">
        <v>333</v>
      </c>
      <c r="B341" s="38" t="s">
        <v>355</v>
      </c>
      <c r="C341" s="38">
        <v>76330708</v>
      </c>
      <c r="D341" s="69">
        <v>43782</v>
      </c>
      <c r="E341" s="38" t="s">
        <v>507</v>
      </c>
      <c r="F341" s="76">
        <v>29212236</v>
      </c>
    </row>
    <row r="342" spans="1:6">
      <c r="A342" s="38">
        <v>334</v>
      </c>
      <c r="B342" s="38" t="s">
        <v>352</v>
      </c>
      <c r="C342" s="38">
        <v>817004979</v>
      </c>
      <c r="D342" s="69">
        <v>43782</v>
      </c>
      <c r="E342" s="38">
        <v>25988</v>
      </c>
      <c r="F342" s="76">
        <v>657433</v>
      </c>
    </row>
    <row r="343" spans="1:6">
      <c r="A343" s="38">
        <v>335</v>
      </c>
      <c r="B343" s="38" t="s">
        <v>210</v>
      </c>
      <c r="C343" s="38">
        <v>900862434</v>
      </c>
      <c r="D343" s="69">
        <v>43782</v>
      </c>
      <c r="E343" s="42" t="s">
        <v>508</v>
      </c>
      <c r="F343" s="76">
        <v>1280000</v>
      </c>
    </row>
    <row r="344" spans="1:6">
      <c r="A344" s="38">
        <v>336</v>
      </c>
      <c r="B344" s="38" t="s">
        <v>484</v>
      </c>
      <c r="C344" s="38">
        <v>1061728810</v>
      </c>
      <c r="D344" s="69">
        <v>43782</v>
      </c>
      <c r="E344" s="38" t="s">
        <v>509</v>
      </c>
      <c r="F344" s="76">
        <v>1500000</v>
      </c>
    </row>
    <row r="345" spans="1:6">
      <c r="A345" s="38">
        <v>337</v>
      </c>
      <c r="B345" s="38" t="s">
        <v>485</v>
      </c>
      <c r="C345" s="38">
        <v>860053274</v>
      </c>
      <c r="D345" s="69">
        <v>43784</v>
      </c>
      <c r="E345" s="38" t="s">
        <v>510</v>
      </c>
      <c r="F345" s="76">
        <f>25733497+55</f>
        <v>25733552</v>
      </c>
    </row>
    <row r="346" spans="1:6">
      <c r="A346" s="38">
        <v>338</v>
      </c>
      <c r="B346" s="38" t="s">
        <v>485</v>
      </c>
      <c r="C346" s="38">
        <v>860053274</v>
      </c>
      <c r="D346" s="69">
        <v>43784</v>
      </c>
      <c r="E346" s="38" t="s">
        <v>511</v>
      </c>
      <c r="F346" s="76">
        <f>7699985+15</f>
        <v>7700000</v>
      </c>
    </row>
    <row r="347" spans="1:6">
      <c r="A347" s="38">
        <v>339</v>
      </c>
      <c r="B347" s="38" t="s">
        <v>486</v>
      </c>
      <c r="C347" s="38">
        <v>12109146</v>
      </c>
      <c r="D347" s="69">
        <v>43784</v>
      </c>
      <c r="E347" s="38" t="s">
        <v>512</v>
      </c>
      <c r="F347" s="76">
        <v>140595070</v>
      </c>
    </row>
    <row r="348" spans="1:6">
      <c r="A348" s="38">
        <v>340</v>
      </c>
      <c r="B348" s="38" t="s">
        <v>487</v>
      </c>
      <c r="C348" s="38">
        <v>900062917</v>
      </c>
      <c r="D348" s="69">
        <v>43784</v>
      </c>
      <c r="E348" s="38" t="s">
        <v>513</v>
      </c>
      <c r="F348" s="76">
        <v>728050</v>
      </c>
    </row>
    <row r="349" spans="1:6">
      <c r="A349" s="38">
        <v>341</v>
      </c>
      <c r="B349" s="38" t="s">
        <v>75</v>
      </c>
      <c r="C349" s="38">
        <v>900062917</v>
      </c>
      <c r="D349" s="69">
        <v>43784</v>
      </c>
      <c r="E349" s="42" t="s">
        <v>514</v>
      </c>
      <c r="F349" s="76">
        <f>41200+4400</f>
        <v>45600</v>
      </c>
    </row>
    <row r="350" spans="1:6">
      <c r="A350" s="38">
        <v>342</v>
      </c>
      <c r="B350" s="38" t="s">
        <v>488</v>
      </c>
      <c r="C350" s="38">
        <v>76330708</v>
      </c>
      <c r="D350" s="69">
        <v>43787</v>
      </c>
      <c r="E350" s="38" t="s">
        <v>515</v>
      </c>
      <c r="F350" s="76">
        <f>1212100+3335437</f>
        <v>4547537</v>
      </c>
    </row>
    <row r="351" spans="1:6">
      <c r="A351" s="38">
        <v>343</v>
      </c>
      <c r="B351" s="38" t="s">
        <v>489</v>
      </c>
      <c r="C351" s="38">
        <v>76330708</v>
      </c>
      <c r="D351" s="69">
        <v>43787</v>
      </c>
      <c r="E351" s="38" t="s">
        <v>516</v>
      </c>
      <c r="F351" s="76">
        <f>1235318-2359</f>
        <v>1232959</v>
      </c>
    </row>
    <row r="352" spans="1:6">
      <c r="A352" s="38">
        <v>344</v>
      </c>
      <c r="B352" s="38" t="s">
        <v>121</v>
      </c>
      <c r="C352" s="38">
        <v>900301945</v>
      </c>
      <c r="D352" s="69">
        <v>43789</v>
      </c>
      <c r="E352" s="42" t="s">
        <v>517</v>
      </c>
      <c r="F352" s="76">
        <v>10000000</v>
      </c>
    </row>
    <row r="353" spans="1:7">
      <c r="A353" s="38">
        <v>345</v>
      </c>
      <c r="B353" s="38" t="s">
        <v>490</v>
      </c>
      <c r="C353" s="38">
        <v>1102720365</v>
      </c>
      <c r="D353" s="69">
        <v>43791</v>
      </c>
      <c r="E353" s="38">
        <v>147</v>
      </c>
      <c r="F353" s="76">
        <v>24970000</v>
      </c>
    </row>
    <row r="354" spans="1:7">
      <c r="A354" s="38">
        <v>346</v>
      </c>
      <c r="B354" s="38" t="s">
        <v>288</v>
      </c>
      <c r="C354" s="38">
        <v>800219876</v>
      </c>
      <c r="D354" s="69">
        <v>43791</v>
      </c>
      <c r="E354" s="38" t="s">
        <v>518</v>
      </c>
      <c r="F354" s="76">
        <f>55416322+56447953-8103</f>
        <v>111856172</v>
      </c>
    </row>
    <row r="355" spans="1:7">
      <c r="A355" s="38">
        <v>347</v>
      </c>
      <c r="B355" s="38" t="s">
        <v>361</v>
      </c>
      <c r="C355" s="38">
        <v>817004979</v>
      </c>
      <c r="D355" s="69">
        <v>43791</v>
      </c>
      <c r="E355" s="38">
        <v>25969</v>
      </c>
      <c r="F355" s="76">
        <v>4027702</v>
      </c>
      <c r="G355" s="20"/>
    </row>
    <row r="356" spans="1:7">
      <c r="A356" s="38">
        <v>348</v>
      </c>
      <c r="B356" s="38" t="s">
        <v>169</v>
      </c>
      <c r="C356" s="38">
        <v>900301945</v>
      </c>
      <c r="D356" s="69">
        <v>43791</v>
      </c>
      <c r="E356" s="38" t="s">
        <v>520</v>
      </c>
      <c r="F356" s="76">
        <v>6967200</v>
      </c>
      <c r="G356" s="20"/>
    </row>
    <row r="357" spans="1:7">
      <c r="A357" s="38">
        <v>349</v>
      </c>
      <c r="B357" s="38" t="s">
        <v>182</v>
      </c>
      <c r="C357" s="38">
        <v>79567569</v>
      </c>
      <c r="D357" s="41">
        <v>43798</v>
      </c>
      <c r="E357" s="38" t="s">
        <v>564</v>
      </c>
      <c r="F357" s="47">
        <v>21900854</v>
      </c>
      <c r="G357" s="20"/>
    </row>
    <row r="358" spans="1:7">
      <c r="A358" s="38">
        <v>350</v>
      </c>
      <c r="B358" s="38" t="s">
        <v>241</v>
      </c>
      <c r="C358" s="38">
        <v>900062917</v>
      </c>
      <c r="D358" s="41">
        <v>43801</v>
      </c>
      <c r="E358" s="38" t="s">
        <v>565</v>
      </c>
      <c r="F358" s="47">
        <v>2152100</v>
      </c>
      <c r="G358" s="56"/>
    </row>
    <row r="359" spans="1:7">
      <c r="A359" s="38">
        <v>351</v>
      </c>
      <c r="B359" s="38" t="s">
        <v>198</v>
      </c>
      <c r="C359" s="38">
        <v>106140057</v>
      </c>
      <c r="D359" s="41">
        <v>43802</v>
      </c>
      <c r="E359" s="38">
        <v>499</v>
      </c>
      <c r="F359" s="47">
        <v>4930000</v>
      </c>
      <c r="G359" s="20"/>
    </row>
    <row r="360" spans="1:7">
      <c r="A360" s="38">
        <v>352</v>
      </c>
      <c r="B360" s="38" t="s">
        <v>529</v>
      </c>
      <c r="C360" s="38">
        <v>94312824</v>
      </c>
      <c r="D360" s="41">
        <v>43802</v>
      </c>
      <c r="E360" s="38" t="s">
        <v>566</v>
      </c>
      <c r="F360" s="47">
        <v>6000000</v>
      </c>
      <c r="G360" s="20"/>
    </row>
    <row r="361" spans="1:7">
      <c r="A361" s="38">
        <v>353</v>
      </c>
      <c r="B361" s="38" t="s">
        <v>530</v>
      </c>
      <c r="C361" s="38">
        <v>900183528</v>
      </c>
      <c r="D361" s="41">
        <v>43802</v>
      </c>
      <c r="E361" s="38">
        <v>12953</v>
      </c>
      <c r="F361" s="47">
        <v>2304749.98</v>
      </c>
      <c r="G361" s="20"/>
    </row>
    <row r="362" spans="1:7">
      <c r="A362" s="38">
        <v>354</v>
      </c>
      <c r="B362" s="38" t="s">
        <v>360</v>
      </c>
      <c r="C362" s="38">
        <v>800219876</v>
      </c>
      <c r="D362" s="41">
        <v>43802</v>
      </c>
      <c r="E362" s="38" t="s">
        <v>567</v>
      </c>
      <c r="F362" s="47">
        <v>4726194</v>
      </c>
      <c r="G362" s="20"/>
    </row>
    <row r="363" spans="1:7">
      <c r="A363" s="38">
        <v>355</v>
      </c>
      <c r="B363" s="38" t="s">
        <v>474</v>
      </c>
      <c r="C363" s="38">
        <v>76330708</v>
      </c>
      <c r="D363" s="41">
        <v>43802</v>
      </c>
      <c r="E363" s="38" t="s">
        <v>568</v>
      </c>
      <c r="F363" s="47">
        <v>29393417</v>
      </c>
    </row>
    <row r="364" spans="1:7">
      <c r="A364" s="38">
        <v>356</v>
      </c>
      <c r="B364" s="38" t="s">
        <v>225</v>
      </c>
      <c r="C364" s="38">
        <v>817004979</v>
      </c>
      <c r="D364" s="41">
        <v>43803</v>
      </c>
      <c r="E364" s="38">
        <v>26151</v>
      </c>
      <c r="F364" s="47">
        <v>533800</v>
      </c>
    </row>
    <row r="365" spans="1:7">
      <c r="A365" s="38">
        <v>357</v>
      </c>
      <c r="B365" s="38" t="s">
        <v>531</v>
      </c>
      <c r="C365" s="38">
        <v>25282273</v>
      </c>
      <c r="D365" s="41">
        <v>43803</v>
      </c>
      <c r="E365" s="38" t="s">
        <v>569</v>
      </c>
      <c r="F365" s="47">
        <v>3032000</v>
      </c>
    </row>
    <row r="366" spans="1:7">
      <c r="A366" s="38">
        <v>358</v>
      </c>
      <c r="B366" s="38" t="s">
        <v>116</v>
      </c>
      <c r="C366" s="38">
        <v>900862434</v>
      </c>
      <c r="D366" s="41">
        <v>43803</v>
      </c>
      <c r="E366" s="61" t="s">
        <v>570</v>
      </c>
      <c r="F366" s="47">
        <v>810000</v>
      </c>
    </row>
    <row r="367" spans="1:7">
      <c r="A367" s="38">
        <v>359</v>
      </c>
      <c r="B367" s="38" t="s">
        <v>201</v>
      </c>
      <c r="C367" s="38">
        <v>817004979</v>
      </c>
      <c r="D367" s="41">
        <v>43803</v>
      </c>
      <c r="E367" s="38">
        <v>26153</v>
      </c>
      <c r="F367" s="47">
        <v>229984</v>
      </c>
    </row>
    <row r="368" spans="1:7">
      <c r="A368" s="38">
        <v>360</v>
      </c>
      <c r="B368" s="38" t="s">
        <v>280</v>
      </c>
      <c r="C368" s="38">
        <v>69055036</v>
      </c>
      <c r="D368" s="41">
        <v>43803</v>
      </c>
      <c r="E368" s="38" t="s">
        <v>492</v>
      </c>
      <c r="F368" s="47">
        <v>733610</v>
      </c>
    </row>
    <row r="369" spans="1:6">
      <c r="A369" s="38">
        <v>361</v>
      </c>
      <c r="B369" s="38" t="s">
        <v>482</v>
      </c>
      <c r="C369" s="38">
        <v>34561044</v>
      </c>
      <c r="D369" s="41">
        <v>43803</v>
      </c>
      <c r="E369" s="38">
        <v>404</v>
      </c>
      <c r="F369" s="47">
        <v>67371316</v>
      </c>
    </row>
    <row r="370" spans="1:6">
      <c r="A370" s="38">
        <v>362</v>
      </c>
      <c r="B370" s="38" t="s">
        <v>42</v>
      </c>
      <c r="C370" s="38">
        <v>800112214</v>
      </c>
      <c r="D370" s="41">
        <v>43803</v>
      </c>
      <c r="E370" s="38" t="s">
        <v>571</v>
      </c>
      <c r="F370" s="47">
        <v>8899529</v>
      </c>
    </row>
    <row r="371" spans="1:6">
      <c r="A371" s="38">
        <v>363</v>
      </c>
      <c r="B371" s="38" t="s">
        <v>271</v>
      </c>
      <c r="C371" s="38">
        <v>800219876</v>
      </c>
      <c r="D371" s="41">
        <v>43803</v>
      </c>
      <c r="E371" s="38" t="s">
        <v>572</v>
      </c>
      <c r="F371" s="47">
        <v>42448491</v>
      </c>
    </row>
    <row r="372" spans="1:6">
      <c r="A372" s="38">
        <v>364</v>
      </c>
      <c r="B372" s="38" t="s">
        <v>278</v>
      </c>
      <c r="C372" s="38">
        <v>817004979</v>
      </c>
      <c r="D372" s="41">
        <v>43803</v>
      </c>
      <c r="E372" s="38">
        <v>126</v>
      </c>
      <c r="F372" s="47">
        <v>13588.4</v>
      </c>
    </row>
    <row r="373" spans="1:6">
      <c r="A373" s="38">
        <v>365</v>
      </c>
      <c r="B373" s="38" t="s">
        <v>532</v>
      </c>
      <c r="C373" s="38">
        <v>800015583</v>
      </c>
      <c r="D373" s="41">
        <v>43803</v>
      </c>
      <c r="E373" s="38" t="s">
        <v>573</v>
      </c>
      <c r="F373" s="47">
        <v>22837051.23</v>
      </c>
    </row>
    <row r="374" spans="1:6">
      <c r="A374" s="38">
        <v>366</v>
      </c>
      <c r="B374" s="38" t="s">
        <v>533</v>
      </c>
      <c r="C374" s="38">
        <v>811044610</v>
      </c>
      <c r="D374" s="41">
        <v>43803</v>
      </c>
      <c r="E374" s="38" t="s">
        <v>574</v>
      </c>
      <c r="F374" s="47">
        <v>22164940</v>
      </c>
    </row>
    <row r="375" spans="1:6">
      <c r="A375" s="38">
        <v>367</v>
      </c>
      <c r="B375" s="38" t="s">
        <v>484</v>
      </c>
      <c r="C375" s="38">
        <v>1061728810</v>
      </c>
      <c r="D375" s="41">
        <v>43804</v>
      </c>
      <c r="E375" s="38" t="s">
        <v>575</v>
      </c>
      <c r="F375" s="47">
        <v>1638500</v>
      </c>
    </row>
    <row r="376" spans="1:6">
      <c r="A376" s="38">
        <v>368</v>
      </c>
      <c r="B376" s="38" t="s">
        <v>352</v>
      </c>
      <c r="C376" s="38">
        <v>817004979</v>
      </c>
      <c r="D376" s="41">
        <v>43804</v>
      </c>
      <c r="E376" s="38">
        <v>26165</v>
      </c>
      <c r="F376" s="47">
        <v>567434</v>
      </c>
    </row>
    <row r="377" spans="1:6">
      <c r="A377" s="38">
        <v>369</v>
      </c>
      <c r="B377" s="38" t="s">
        <v>210</v>
      </c>
      <c r="C377" s="38">
        <v>900862434</v>
      </c>
      <c r="D377" s="41">
        <v>43804</v>
      </c>
      <c r="E377" s="38" t="s">
        <v>576</v>
      </c>
      <c r="F377" s="47">
        <v>910000</v>
      </c>
    </row>
    <row r="378" spans="1:6">
      <c r="A378" s="38">
        <v>370</v>
      </c>
      <c r="B378" s="38" t="s">
        <v>227</v>
      </c>
      <c r="C378" s="38">
        <v>901031838</v>
      </c>
      <c r="D378" s="41">
        <v>43804</v>
      </c>
      <c r="E378" s="38" t="s">
        <v>577</v>
      </c>
      <c r="F378" s="47">
        <v>17882480.84</v>
      </c>
    </row>
    <row r="379" spans="1:6">
      <c r="A379" s="38">
        <v>371</v>
      </c>
      <c r="B379" s="38" t="s">
        <v>182</v>
      </c>
      <c r="C379" s="38">
        <v>79567569</v>
      </c>
      <c r="D379" s="41">
        <v>43804</v>
      </c>
      <c r="E379" s="38" t="s">
        <v>578</v>
      </c>
      <c r="F379" s="47">
        <v>25498750</v>
      </c>
    </row>
    <row r="380" spans="1:6">
      <c r="A380" s="38">
        <v>372</v>
      </c>
      <c r="B380" s="38" t="s">
        <v>534</v>
      </c>
      <c r="C380" s="38">
        <v>860053274</v>
      </c>
      <c r="D380" s="41">
        <v>43805</v>
      </c>
      <c r="E380" s="42" t="s">
        <v>579</v>
      </c>
      <c r="F380" s="47">
        <v>4200000</v>
      </c>
    </row>
    <row r="381" spans="1:6">
      <c r="A381" s="38">
        <v>373</v>
      </c>
      <c r="B381" s="38" t="s">
        <v>288</v>
      </c>
      <c r="C381" s="38">
        <v>800219876</v>
      </c>
      <c r="D381" s="41">
        <v>43806</v>
      </c>
      <c r="E381" s="42" t="s">
        <v>580</v>
      </c>
      <c r="F381" s="47">
        <v>75905230</v>
      </c>
    </row>
    <row r="382" spans="1:6">
      <c r="A382" s="38">
        <v>374</v>
      </c>
      <c r="B382" s="38" t="s">
        <v>361</v>
      </c>
      <c r="C382" s="38">
        <v>817004979</v>
      </c>
      <c r="D382" s="41">
        <v>43806</v>
      </c>
      <c r="E382" s="42">
        <v>26172</v>
      </c>
      <c r="F382" s="47">
        <v>3538702</v>
      </c>
    </row>
    <row r="383" spans="1:6">
      <c r="A383" s="38">
        <v>375</v>
      </c>
      <c r="B383" s="38" t="s">
        <v>414</v>
      </c>
      <c r="C383" s="38">
        <v>900046111</v>
      </c>
      <c r="D383" s="41">
        <v>43806</v>
      </c>
      <c r="E383" s="42" t="s">
        <v>581</v>
      </c>
      <c r="F383" s="47">
        <v>61279693</v>
      </c>
    </row>
    <row r="384" spans="1:6">
      <c r="A384" s="38">
        <v>376</v>
      </c>
      <c r="B384" s="38" t="s">
        <v>356</v>
      </c>
      <c r="C384" s="38">
        <v>900046111</v>
      </c>
      <c r="D384" s="41">
        <v>43808</v>
      </c>
      <c r="E384" s="38" t="s">
        <v>582</v>
      </c>
      <c r="F384" s="47">
        <v>4302181</v>
      </c>
    </row>
    <row r="385" spans="1:12">
      <c r="A385" s="38">
        <v>377</v>
      </c>
      <c r="B385" s="38" t="s">
        <v>535</v>
      </c>
      <c r="C385" s="38">
        <v>900046111</v>
      </c>
      <c r="D385" s="41">
        <v>43808</v>
      </c>
      <c r="E385" s="38" t="s">
        <v>583</v>
      </c>
      <c r="F385" s="47">
        <v>6140824</v>
      </c>
    </row>
    <row r="386" spans="1:12">
      <c r="A386" s="38">
        <v>378</v>
      </c>
      <c r="B386" s="38" t="s">
        <v>536</v>
      </c>
      <c r="C386" s="38">
        <v>1061740057</v>
      </c>
      <c r="D386" s="41">
        <v>43809</v>
      </c>
      <c r="E386" s="38">
        <v>505</v>
      </c>
      <c r="F386" s="47">
        <v>20256100</v>
      </c>
    </row>
    <row r="387" spans="1:12">
      <c r="A387" s="38">
        <v>379</v>
      </c>
      <c r="B387" s="38" t="s">
        <v>198</v>
      </c>
      <c r="C387" s="38">
        <v>106140057</v>
      </c>
      <c r="D387" s="41">
        <v>43809</v>
      </c>
      <c r="E387" s="38" t="s">
        <v>584</v>
      </c>
      <c r="F387" s="47">
        <v>1943100</v>
      </c>
    </row>
    <row r="388" spans="1:12">
      <c r="A388" s="38">
        <v>380</v>
      </c>
      <c r="B388" s="38" t="s">
        <v>116</v>
      </c>
      <c r="C388" s="38">
        <v>900862434</v>
      </c>
      <c r="D388" s="41">
        <v>43809</v>
      </c>
      <c r="E388" s="38" t="s">
        <v>585</v>
      </c>
      <c r="F388" s="47">
        <v>10937317</v>
      </c>
    </row>
    <row r="389" spans="1:12">
      <c r="A389" s="38">
        <v>381</v>
      </c>
      <c r="B389" s="38" t="s">
        <v>355</v>
      </c>
      <c r="C389" s="38">
        <v>76330708</v>
      </c>
      <c r="D389" s="41">
        <v>43809</v>
      </c>
      <c r="E389" s="38" t="s">
        <v>586</v>
      </c>
      <c r="F389" s="47">
        <v>23569071</v>
      </c>
    </row>
    <row r="390" spans="1:12">
      <c r="A390" s="38">
        <v>382</v>
      </c>
      <c r="B390" s="38" t="s">
        <v>354</v>
      </c>
      <c r="C390" s="38">
        <v>900046111</v>
      </c>
      <c r="D390" s="41">
        <v>43809</v>
      </c>
      <c r="E390" s="38" t="s">
        <v>587</v>
      </c>
      <c r="F390" s="47">
        <v>67299251</v>
      </c>
    </row>
    <row r="391" spans="1:12">
      <c r="A391" s="38">
        <v>383</v>
      </c>
      <c r="B391" s="38" t="s">
        <v>411</v>
      </c>
      <c r="C391" s="38">
        <v>900046111</v>
      </c>
      <c r="D391" s="41">
        <v>43809</v>
      </c>
      <c r="E391" s="38" t="s">
        <v>588</v>
      </c>
      <c r="F391" s="47">
        <v>6304489</v>
      </c>
    </row>
    <row r="392" spans="1:12">
      <c r="A392" s="38">
        <v>384</v>
      </c>
      <c r="B392" s="38" t="s">
        <v>227</v>
      </c>
      <c r="C392" s="38">
        <v>901031838</v>
      </c>
      <c r="D392" s="41">
        <v>43811</v>
      </c>
      <c r="E392" s="38" t="s">
        <v>589</v>
      </c>
      <c r="F392" s="47">
        <v>18283398.780000001</v>
      </c>
    </row>
    <row r="393" spans="1:12">
      <c r="A393" s="38">
        <v>385</v>
      </c>
      <c r="B393" s="38" t="s">
        <v>356</v>
      </c>
      <c r="C393" s="38">
        <v>900046111</v>
      </c>
      <c r="D393" s="41">
        <v>43811</v>
      </c>
      <c r="E393" s="38" t="s">
        <v>590</v>
      </c>
      <c r="F393" s="47">
        <v>2478727</v>
      </c>
    </row>
    <row r="394" spans="1:12">
      <c r="A394" s="38">
        <v>386</v>
      </c>
      <c r="B394" s="38" t="s">
        <v>537</v>
      </c>
      <c r="C394" s="38">
        <v>79567569</v>
      </c>
      <c r="D394" s="41">
        <v>43811</v>
      </c>
      <c r="E394" s="38" t="s">
        <v>591</v>
      </c>
      <c r="F394" s="47">
        <v>6800000</v>
      </c>
    </row>
    <row r="395" spans="1:12">
      <c r="A395" s="38">
        <v>387</v>
      </c>
      <c r="B395" s="38" t="s">
        <v>210</v>
      </c>
      <c r="C395" s="38">
        <v>900862434</v>
      </c>
      <c r="D395" s="41">
        <v>43811</v>
      </c>
      <c r="E395" s="38" t="s">
        <v>592</v>
      </c>
      <c r="F395" s="47">
        <v>400000</v>
      </c>
    </row>
    <row r="396" spans="1:12">
      <c r="A396" s="38">
        <v>388</v>
      </c>
      <c r="B396" s="38" t="s">
        <v>538</v>
      </c>
      <c r="C396" s="38">
        <v>1061740057</v>
      </c>
      <c r="D396" s="41">
        <v>43812</v>
      </c>
      <c r="E396" s="38">
        <v>508</v>
      </c>
      <c r="F396" s="47">
        <v>54000000</v>
      </c>
    </row>
    <row r="397" spans="1:12">
      <c r="A397" s="38">
        <v>389</v>
      </c>
      <c r="B397" s="38" t="s">
        <v>539</v>
      </c>
      <c r="C397" s="38">
        <v>1061740057</v>
      </c>
      <c r="D397" s="41">
        <v>43812</v>
      </c>
      <c r="E397" s="38">
        <v>516</v>
      </c>
      <c r="F397" s="47">
        <v>32000000</v>
      </c>
    </row>
    <row r="398" spans="1:12">
      <c r="A398" s="38">
        <v>390</v>
      </c>
      <c r="B398" s="38" t="s">
        <v>540</v>
      </c>
      <c r="C398" s="38">
        <v>800112214</v>
      </c>
      <c r="D398" s="41">
        <v>43812</v>
      </c>
      <c r="E398" s="38" t="s">
        <v>593</v>
      </c>
      <c r="F398" s="47">
        <v>6050408</v>
      </c>
    </row>
    <row r="399" spans="1:12">
      <c r="A399" s="38">
        <v>391</v>
      </c>
      <c r="B399" s="38" t="s">
        <v>276</v>
      </c>
      <c r="C399" s="38">
        <v>79567569</v>
      </c>
      <c r="D399" s="41">
        <v>43812</v>
      </c>
      <c r="E399" s="38" t="s">
        <v>123</v>
      </c>
      <c r="F399" s="47">
        <v>3200000</v>
      </c>
      <c r="J399" s="20"/>
      <c r="K399" s="20"/>
      <c r="L399" s="20"/>
    </row>
    <row r="400" spans="1:12">
      <c r="A400" s="38">
        <v>392</v>
      </c>
      <c r="B400" s="38" t="s">
        <v>286</v>
      </c>
      <c r="C400" s="38">
        <v>76319340</v>
      </c>
      <c r="D400" s="41">
        <v>43812</v>
      </c>
      <c r="E400" s="38" t="s">
        <v>594</v>
      </c>
      <c r="F400" s="47">
        <v>3165751</v>
      </c>
      <c r="G400" s="56"/>
      <c r="H400" s="20"/>
      <c r="J400" s="20"/>
      <c r="K400" s="20"/>
      <c r="L400" s="20"/>
    </row>
    <row r="401" spans="1:12">
      <c r="A401" s="38">
        <v>393</v>
      </c>
      <c r="B401" s="38" t="s">
        <v>541</v>
      </c>
      <c r="C401" s="38">
        <v>1061740057</v>
      </c>
      <c r="D401" s="41">
        <v>43812</v>
      </c>
      <c r="E401" s="38">
        <v>512</v>
      </c>
      <c r="F401" s="47">
        <v>25000000</v>
      </c>
      <c r="G401" s="56"/>
      <c r="H401" s="20"/>
      <c r="I401" s="65"/>
      <c r="J401" s="20"/>
      <c r="K401" s="20"/>
      <c r="L401" s="20"/>
    </row>
    <row r="402" spans="1:12">
      <c r="A402" s="38">
        <v>394</v>
      </c>
      <c r="B402" s="38" t="s">
        <v>287</v>
      </c>
      <c r="C402" s="38">
        <v>800253040</v>
      </c>
      <c r="D402" s="41">
        <v>43815</v>
      </c>
      <c r="E402" s="38" t="s">
        <v>595</v>
      </c>
      <c r="F402" s="47">
        <v>6358318</v>
      </c>
      <c r="G402" s="56"/>
      <c r="H402" s="20"/>
      <c r="I402" s="65"/>
      <c r="J402" s="20"/>
      <c r="K402" s="20"/>
      <c r="L402" s="20"/>
    </row>
    <row r="403" spans="1:12">
      <c r="A403" s="38">
        <v>395</v>
      </c>
      <c r="B403" s="38" t="s">
        <v>345</v>
      </c>
      <c r="C403" s="38">
        <v>79567569</v>
      </c>
      <c r="D403" s="41">
        <v>43815</v>
      </c>
      <c r="E403" s="38" t="s">
        <v>596</v>
      </c>
      <c r="F403" s="47">
        <v>8914044.9800000004</v>
      </c>
      <c r="G403" s="56"/>
      <c r="H403" s="20"/>
      <c r="I403" s="65"/>
      <c r="J403" s="20"/>
      <c r="K403" s="20"/>
      <c r="L403" s="20"/>
    </row>
    <row r="404" spans="1:12">
      <c r="A404" s="38">
        <v>396</v>
      </c>
      <c r="B404" s="38" t="s">
        <v>474</v>
      </c>
      <c r="C404" s="38">
        <v>76330708</v>
      </c>
      <c r="D404" s="41">
        <v>43816</v>
      </c>
      <c r="E404" s="38" t="s">
        <v>597</v>
      </c>
      <c r="F404" s="47">
        <v>25632775</v>
      </c>
      <c r="G404" s="20"/>
      <c r="H404" s="20"/>
      <c r="I404" s="65"/>
      <c r="J404" s="20"/>
      <c r="K404" s="20"/>
      <c r="L404" s="20"/>
    </row>
    <row r="405" spans="1:12">
      <c r="A405" s="38">
        <v>397</v>
      </c>
      <c r="B405" s="38" t="s">
        <v>542</v>
      </c>
      <c r="C405" s="38">
        <v>1061740057</v>
      </c>
      <c r="D405" s="41">
        <v>43816</v>
      </c>
      <c r="E405" s="38" t="s">
        <v>598</v>
      </c>
      <c r="F405" s="64">
        <v>22426400</v>
      </c>
      <c r="G405" s="20"/>
      <c r="H405" s="20"/>
      <c r="J405" s="20"/>
      <c r="K405" s="20"/>
      <c r="L405" s="20"/>
    </row>
    <row r="406" spans="1:12">
      <c r="A406" s="38">
        <v>398</v>
      </c>
      <c r="B406" s="38" t="s">
        <v>409</v>
      </c>
      <c r="C406" s="38">
        <v>900062917</v>
      </c>
      <c r="D406" s="41">
        <v>43816</v>
      </c>
      <c r="E406" s="38" t="s">
        <v>599</v>
      </c>
      <c r="F406" s="47">
        <v>838100</v>
      </c>
      <c r="G406" s="20"/>
      <c r="H406" s="20"/>
      <c r="J406" s="20"/>
      <c r="K406" s="20"/>
      <c r="L406" s="20"/>
    </row>
    <row r="407" spans="1:12">
      <c r="A407" s="38">
        <v>399</v>
      </c>
      <c r="B407" s="38" t="s">
        <v>543</v>
      </c>
      <c r="C407" s="38">
        <v>860053274</v>
      </c>
      <c r="D407" s="41">
        <v>43816</v>
      </c>
      <c r="E407" s="38" t="s">
        <v>600</v>
      </c>
      <c r="F407" s="47">
        <v>10021850</v>
      </c>
      <c r="J407" s="20"/>
      <c r="K407" s="20"/>
      <c r="L407" s="20"/>
    </row>
    <row r="408" spans="1:12">
      <c r="A408" s="38">
        <v>400</v>
      </c>
      <c r="B408" s="38" t="s">
        <v>544</v>
      </c>
      <c r="C408" s="38">
        <v>800112214</v>
      </c>
      <c r="D408" s="41">
        <v>43816</v>
      </c>
      <c r="E408" s="38" t="s">
        <v>601</v>
      </c>
      <c r="F408" s="47">
        <v>5947631</v>
      </c>
      <c r="J408" s="20"/>
      <c r="K408" s="20"/>
      <c r="L408" s="20"/>
    </row>
    <row r="409" spans="1:12">
      <c r="A409" s="38">
        <v>401</v>
      </c>
      <c r="B409" s="38" t="s">
        <v>545</v>
      </c>
      <c r="C409" s="38">
        <v>800112214</v>
      </c>
      <c r="D409" s="41">
        <v>43816</v>
      </c>
      <c r="E409" s="38" t="s">
        <v>602</v>
      </c>
      <c r="F409" s="47">
        <v>3214935</v>
      </c>
      <c r="J409" s="20"/>
      <c r="K409" s="20"/>
      <c r="L409" s="20"/>
    </row>
    <row r="410" spans="1:12">
      <c r="A410" s="38">
        <v>402</v>
      </c>
      <c r="B410" s="38" t="s">
        <v>414</v>
      </c>
      <c r="C410" s="38">
        <v>900046111</v>
      </c>
      <c r="D410" s="41">
        <v>43816</v>
      </c>
      <c r="E410" s="38" t="s">
        <v>603</v>
      </c>
      <c r="F410" s="47">
        <v>19357295</v>
      </c>
    </row>
    <row r="411" spans="1:12">
      <c r="A411" s="38">
        <v>403</v>
      </c>
      <c r="B411" s="38" t="s">
        <v>546</v>
      </c>
      <c r="C411" s="38">
        <v>36381210</v>
      </c>
      <c r="D411" s="41">
        <v>43816</v>
      </c>
      <c r="E411" s="38" t="s">
        <v>604</v>
      </c>
      <c r="F411" s="47">
        <v>829800</v>
      </c>
      <c r="H411" s="20"/>
      <c r="I411" s="20"/>
      <c r="J411" s="20"/>
      <c r="K411" s="20"/>
    </row>
    <row r="412" spans="1:12">
      <c r="A412" s="38">
        <v>404</v>
      </c>
      <c r="B412" s="38" t="s">
        <v>547</v>
      </c>
      <c r="C412" s="38">
        <v>817004979</v>
      </c>
      <c r="D412" s="41">
        <v>43816</v>
      </c>
      <c r="E412" s="38">
        <v>26214</v>
      </c>
      <c r="F412" s="47">
        <v>6404884</v>
      </c>
      <c r="H412" s="20"/>
      <c r="I412" s="20"/>
      <c r="J412" s="20"/>
      <c r="K412" s="20"/>
    </row>
    <row r="413" spans="1:12">
      <c r="A413" s="38">
        <v>405</v>
      </c>
      <c r="B413" s="38" t="s">
        <v>362</v>
      </c>
      <c r="C413" s="38">
        <v>800219876</v>
      </c>
      <c r="D413" s="41">
        <v>43816</v>
      </c>
      <c r="E413" s="38" t="s">
        <v>605</v>
      </c>
      <c r="F413" s="47">
        <v>47097925</v>
      </c>
      <c r="H413" s="20"/>
      <c r="I413" s="20"/>
      <c r="J413" s="20"/>
      <c r="K413" s="20"/>
    </row>
    <row r="414" spans="1:12">
      <c r="A414" s="38">
        <v>406</v>
      </c>
      <c r="B414" s="38" t="s">
        <v>548</v>
      </c>
      <c r="C414" s="38">
        <v>900062917</v>
      </c>
      <c r="D414" s="41">
        <v>43817</v>
      </c>
      <c r="E414" s="38" t="s">
        <v>606</v>
      </c>
      <c r="F414" s="47">
        <v>1500000</v>
      </c>
      <c r="H414" s="20"/>
      <c r="I414" s="20"/>
      <c r="J414" s="20"/>
      <c r="K414" s="20"/>
    </row>
    <row r="415" spans="1:12">
      <c r="A415" s="38">
        <v>407</v>
      </c>
      <c r="B415" s="38" t="s">
        <v>549</v>
      </c>
      <c r="C415" s="38">
        <v>94515167</v>
      </c>
      <c r="D415" s="41">
        <v>43818</v>
      </c>
      <c r="E415" s="38">
        <v>48012</v>
      </c>
      <c r="F415" s="47">
        <v>2910000</v>
      </c>
      <c r="H415" s="20"/>
      <c r="I415" s="20"/>
      <c r="J415" s="20"/>
      <c r="K415" s="20"/>
    </row>
    <row r="416" spans="1:12">
      <c r="A416" s="38">
        <v>408</v>
      </c>
      <c r="B416" s="38" t="s">
        <v>542</v>
      </c>
      <c r="C416" s="38">
        <v>1061740057</v>
      </c>
      <c r="D416" s="41">
        <v>43818</v>
      </c>
      <c r="E416" s="38" t="s">
        <v>607</v>
      </c>
      <c r="F416" s="47">
        <v>7317500</v>
      </c>
      <c r="H416" s="20"/>
      <c r="I416" s="20"/>
      <c r="J416" s="20"/>
      <c r="K416" s="20"/>
    </row>
    <row r="417" spans="1:11">
      <c r="A417" s="38">
        <v>409</v>
      </c>
      <c r="B417" s="38" t="s">
        <v>550</v>
      </c>
      <c r="C417" s="38">
        <v>860051688</v>
      </c>
      <c r="D417" s="41">
        <v>43818</v>
      </c>
      <c r="E417" s="38" t="s">
        <v>608</v>
      </c>
      <c r="F417" s="47">
        <v>4808646.3099999996</v>
      </c>
      <c r="H417" s="20"/>
      <c r="I417" s="20"/>
      <c r="J417" s="20"/>
      <c r="K417" s="20"/>
    </row>
    <row r="418" spans="1:11">
      <c r="A418" s="38">
        <v>410</v>
      </c>
      <c r="B418" s="38" t="s">
        <v>551</v>
      </c>
      <c r="C418" s="38">
        <v>94312824</v>
      </c>
      <c r="D418" s="41">
        <v>43818</v>
      </c>
      <c r="E418" s="38" t="s">
        <v>609</v>
      </c>
      <c r="F418" s="47">
        <v>8000000</v>
      </c>
      <c r="H418" s="20"/>
      <c r="I418" s="20"/>
      <c r="J418" s="20"/>
      <c r="K418" s="20"/>
    </row>
    <row r="419" spans="1:11">
      <c r="A419" s="38">
        <v>411</v>
      </c>
      <c r="B419" s="38" t="s">
        <v>357</v>
      </c>
      <c r="C419" s="38">
        <v>79567569</v>
      </c>
      <c r="D419" s="41">
        <v>43818</v>
      </c>
      <c r="E419" s="38" t="s">
        <v>610</v>
      </c>
      <c r="F419" s="47">
        <v>17257000</v>
      </c>
      <c r="H419" s="20"/>
      <c r="I419" s="20"/>
      <c r="J419" s="20"/>
      <c r="K419" s="20"/>
    </row>
    <row r="420" spans="1:11">
      <c r="A420" s="38">
        <v>412</v>
      </c>
      <c r="B420" s="38" t="s">
        <v>169</v>
      </c>
      <c r="C420" s="38">
        <v>900301945</v>
      </c>
      <c r="D420" s="41">
        <v>43820</v>
      </c>
      <c r="E420" s="38" t="s">
        <v>611</v>
      </c>
      <c r="F420" s="47">
        <v>4341366</v>
      </c>
      <c r="H420" s="20"/>
      <c r="I420" s="20"/>
      <c r="J420" s="20"/>
      <c r="K420" s="20"/>
    </row>
    <row r="421" spans="1:11">
      <c r="A421" s="38">
        <v>413</v>
      </c>
      <c r="B421" s="38" t="s">
        <v>362</v>
      </c>
      <c r="C421" s="38">
        <v>800219876</v>
      </c>
      <c r="D421" s="41">
        <v>43820</v>
      </c>
      <c r="E421" s="42" t="s">
        <v>612</v>
      </c>
      <c r="F421" s="47">
        <v>76073829</v>
      </c>
      <c r="H421" s="20"/>
      <c r="I421" s="20"/>
      <c r="J421" s="20"/>
      <c r="K421" s="20"/>
    </row>
    <row r="422" spans="1:11">
      <c r="A422" s="38">
        <v>414</v>
      </c>
      <c r="B422" s="38" t="s">
        <v>545</v>
      </c>
      <c r="C422" s="38">
        <v>800112214</v>
      </c>
      <c r="D422" s="41">
        <v>43820</v>
      </c>
      <c r="E422" s="38" t="s">
        <v>613</v>
      </c>
      <c r="F422" s="47">
        <v>3282678.34</v>
      </c>
      <c r="H422" s="20"/>
      <c r="I422" s="20"/>
      <c r="J422" s="20"/>
      <c r="K422" s="20"/>
    </row>
    <row r="423" spans="1:11" ht="22.5">
      <c r="A423" s="38">
        <v>415</v>
      </c>
      <c r="B423" s="38" t="s">
        <v>355</v>
      </c>
      <c r="C423" s="38">
        <v>76330708</v>
      </c>
      <c r="D423" s="41">
        <v>43820</v>
      </c>
      <c r="E423" s="42" t="s">
        <v>614</v>
      </c>
      <c r="F423" s="47">
        <v>9604135</v>
      </c>
      <c r="H423" s="20"/>
      <c r="I423" s="20"/>
      <c r="J423" s="20"/>
      <c r="K423" s="20"/>
    </row>
    <row r="424" spans="1:11">
      <c r="A424" s="38">
        <v>416</v>
      </c>
      <c r="B424" s="38" t="s">
        <v>552</v>
      </c>
      <c r="C424" s="38">
        <v>76330708</v>
      </c>
      <c r="D424" s="41">
        <v>43820</v>
      </c>
      <c r="E424" s="38" t="s">
        <v>615</v>
      </c>
      <c r="F424" s="47">
        <v>4000000</v>
      </c>
      <c r="H424" s="20"/>
      <c r="I424" s="20"/>
      <c r="J424" s="20"/>
      <c r="K424" s="20"/>
    </row>
    <row r="425" spans="1:11">
      <c r="A425" s="38">
        <v>417</v>
      </c>
      <c r="B425" s="38" t="s">
        <v>271</v>
      </c>
      <c r="C425" s="38">
        <v>800219876</v>
      </c>
      <c r="D425" s="41">
        <v>43821</v>
      </c>
      <c r="E425" s="38" t="s">
        <v>616</v>
      </c>
      <c r="F425" s="47">
        <v>1504759</v>
      </c>
      <c r="H425" s="20"/>
      <c r="I425" s="20"/>
      <c r="J425" s="20"/>
      <c r="K425" s="20"/>
    </row>
    <row r="426" spans="1:11">
      <c r="A426" s="38">
        <v>418</v>
      </c>
      <c r="B426" s="38" t="s">
        <v>410</v>
      </c>
      <c r="C426" s="38">
        <v>900046111</v>
      </c>
      <c r="D426" s="41">
        <v>43821</v>
      </c>
      <c r="E426" s="38" t="s">
        <v>617</v>
      </c>
      <c r="F426" s="47">
        <v>32748901</v>
      </c>
      <c r="H426" s="20"/>
      <c r="I426" s="20"/>
      <c r="J426" s="20"/>
      <c r="K426" s="20"/>
    </row>
    <row r="427" spans="1:11">
      <c r="A427" s="38">
        <v>419</v>
      </c>
      <c r="B427" s="38" t="s">
        <v>553</v>
      </c>
      <c r="C427" s="38">
        <v>81700185</v>
      </c>
      <c r="D427" s="41">
        <v>43822</v>
      </c>
      <c r="E427" s="38" t="s">
        <v>618</v>
      </c>
      <c r="F427" s="47">
        <v>22894800</v>
      </c>
      <c r="H427" s="20"/>
      <c r="I427" s="20"/>
      <c r="J427" s="20"/>
      <c r="K427" s="20"/>
    </row>
    <row r="428" spans="1:11">
      <c r="A428" s="38">
        <v>420</v>
      </c>
      <c r="B428" s="38" t="s">
        <v>227</v>
      </c>
      <c r="C428" s="38">
        <v>901031838</v>
      </c>
      <c r="D428" s="41">
        <v>43827</v>
      </c>
      <c r="E428" s="38" t="s">
        <v>619</v>
      </c>
      <c r="F428" s="47">
        <v>17219843.030000001</v>
      </c>
      <c r="H428" s="20"/>
      <c r="I428" s="20"/>
      <c r="J428" s="20"/>
      <c r="K428" s="20"/>
    </row>
    <row r="429" spans="1:11">
      <c r="A429" s="38">
        <v>421</v>
      </c>
      <c r="B429" s="38" t="s">
        <v>554</v>
      </c>
      <c r="C429" s="38">
        <v>800108667</v>
      </c>
      <c r="D429" s="41">
        <v>43827</v>
      </c>
      <c r="E429" s="38" t="s">
        <v>620</v>
      </c>
      <c r="F429" s="47">
        <v>40000000</v>
      </c>
      <c r="H429" s="20"/>
      <c r="I429" s="20"/>
      <c r="J429" s="20"/>
      <c r="K429" s="20"/>
    </row>
    <row r="430" spans="1:11">
      <c r="A430" s="38">
        <v>422</v>
      </c>
      <c r="B430" s="38" t="s">
        <v>555</v>
      </c>
      <c r="C430" s="38">
        <v>79567569</v>
      </c>
      <c r="D430" s="41">
        <v>43827</v>
      </c>
      <c r="E430" s="38" t="s">
        <v>621</v>
      </c>
      <c r="F430" s="47">
        <v>66330000</v>
      </c>
      <c r="H430" s="20"/>
      <c r="I430" s="20"/>
      <c r="J430" s="20"/>
      <c r="K430" s="20"/>
    </row>
    <row r="431" spans="1:11">
      <c r="A431" s="38">
        <v>423</v>
      </c>
      <c r="B431" s="38" t="s">
        <v>556</v>
      </c>
      <c r="C431" s="38">
        <v>901078218</v>
      </c>
      <c r="D431" s="41">
        <v>43827</v>
      </c>
      <c r="E431" s="38">
        <v>168</v>
      </c>
      <c r="F431" s="47">
        <v>4601006.59</v>
      </c>
      <c r="H431" s="20"/>
      <c r="I431" s="20"/>
      <c r="J431" s="20"/>
      <c r="K431" s="20"/>
    </row>
    <row r="432" spans="1:11">
      <c r="A432" s="38">
        <v>424</v>
      </c>
      <c r="B432" s="38" t="s">
        <v>557</v>
      </c>
      <c r="C432" s="38">
        <v>900462634</v>
      </c>
      <c r="D432" s="41">
        <v>43829</v>
      </c>
      <c r="E432" s="38">
        <v>963</v>
      </c>
      <c r="F432" s="47">
        <v>44900000</v>
      </c>
      <c r="H432" s="20"/>
      <c r="I432" s="20"/>
      <c r="J432" s="20"/>
      <c r="K432" s="20"/>
    </row>
    <row r="433" spans="1:11">
      <c r="A433" s="38">
        <v>425</v>
      </c>
      <c r="B433" s="38" t="s">
        <v>558</v>
      </c>
      <c r="C433" s="38">
        <v>901078605</v>
      </c>
      <c r="D433" s="41">
        <v>43829</v>
      </c>
      <c r="E433" s="38" t="s">
        <v>622</v>
      </c>
      <c r="F433" s="47">
        <v>38735000</v>
      </c>
      <c r="H433" s="20"/>
      <c r="I433" s="20"/>
      <c r="J433" s="20"/>
      <c r="K433" s="20"/>
    </row>
    <row r="434" spans="1:11">
      <c r="A434" s="38">
        <v>426</v>
      </c>
      <c r="B434" s="38" t="s">
        <v>559</v>
      </c>
      <c r="C434" s="38">
        <v>800219876</v>
      </c>
      <c r="D434" s="41">
        <v>43829</v>
      </c>
      <c r="E434" s="38" t="s">
        <v>623</v>
      </c>
      <c r="F434" s="47">
        <v>30950217</v>
      </c>
      <c r="H434" s="20"/>
      <c r="I434" s="20"/>
      <c r="J434" s="20"/>
      <c r="K434" s="20"/>
    </row>
    <row r="435" spans="1:11">
      <c r="A435" s="38">
        <v>427</v>
      </c>
      <c r="B435" s="38" t="s">
        <v>560</v>
      </c>
      <c r="C435" s="38">
        <v>14981313</v>
      </c>
      <c r="D435" s="41">
        <v>43830</v>
      </c>
      <c r="E435" s="38">
        <v>1</v>
      </c>
      <c r="F435" s="47">
        <v>3165300</v>
      </c>
      <c r="H435" s="20"/>
      <c r="I435" s="20"/>
      <c r="J435" s="20"/>
    </row>
    <row r="436" spans="1:11">
      <c r="A436" s="38">
        <v>428</v>
      </c>
      <c r="B436" s="38" t="s">
        <v>561</v>
      </c>
      <c r="C436" s="38">
        <v>69055036</v>
      </c>
      <c r="D436" s="41">
        <v>43830</v>
      </c>
      <c r="E436" s="38">
        <v>13</v>
      </c>
      <c r="F436" s="64">
        <v>733500</v>
      </c>
      <c r="H436" s="20"/>
      <c r="I436" s="20"/>
      <c r="J436" s="20"/>
    </row>
    <row r="437" spans="1:11">
      <c r="A437" s="38">
        <v>429</v>
      </c>
      <c r="B437" s="38" t="s">
        <v>344</v>
      </c>
      <c r="C437" s="38">
        <v>27294306</v>
      </c>
      <c r="D437" s="41">
        <v>43830</v>
      </c>
      <c r="E437" s="38">
        <v>6</v>
      </c>
      <c r="F437" s="47">
        <v>3200000</v>
      </c>
      <c r="H437" s="20"/>
      <c r="I437" s="20"/>
      <c r="J437" s="20"/>
    </row>
    <row r="438" spans="1:11">
      <c r="A438" s="38">
        <v>430</v>
      </c>
      <c r="B438" s="38" t="s">
        <v>402</v>
      </c>
      <c r="C438" s="38">
        <v>25282273</v>
      </c>
      <c r="D438" s="41">
        <v>43830</v>
      </c>
      <c r="E438" s="38" t="s">
        <v>624</v>
      </c>
      <c r="F438" s="47">
        <v>3032000</v>
      </c>
      <c r="H438" s="20"/>
      <c r="I438" s="20"/>
      <c r="J438" s="20"/>
    </row>
    <row r="439" spans="1:11">
      <c r="A439" s="38">
        <v>431</v>
      </c>
      <c r="B439" s="38" t="s">
        <v>562</v>
      </c>
      <c r="C439" s="38">
        <v>69005704</v>
      </c>
      <c r="D439" s="41">
        <v>43830</v>
      </c>
      <c r="E439" s="38">
        <v>202</v>
      </c>
      <c r="F439" s="47">
        <v>14000000</v>
      </c>
      <c r="H439" s="20"/>
      <c r="I439" s="20"/>
      <c r="J439" s="20"/>
    </row>
    <row r="440" spans="1:11">
      <c r="A440" s="38">
        <v>432</v>
      </c>
      <c r="B440" s="38" t="s">
        <v>271</v>
      </c>
      <c r="C440" s="38">
        <v>800219876</v>
      </c>
      <c r="D440" s="41">
        <v>43830</v>
      </c>
      <c r="E440" s="38" t="s">
        <v>625</v>
      </c>
      <c r="F440" s="47">
        <v>1019649.81</v>
      </c>
      <c r="H440" s="20"/>
      <c r="I440" s="20"/>
      <c r="J440" s="20"/>
    </row>
    <row r="441" spans="1:11">
      <c r="A441" s="38">
        <v>433</v>
      </c>
      <c r="B441" s="38" t="s">
        <v>563</v>
      </c>
      <c r="C441" s="38">
        <v>800219876</v>
      </c>
      <c r="D441" s="41">
        <v>43830</v>
      </c>
      <c r="E441" s="38" t="s">
        <v>626</v>
      </c>
      <c r="F441" s="47">
        <v>1924044</v>
      </c>
      <c r="H441" s="20"/>
      <c r="I441" s="20"/>
      <c r="J441" s="20"/>
    </row>
    <row r="442" spans="1:11">
      <c r="A442" s="38">
        <v>434</v>
      </c>
      <c r="B442" s="38" t="s">
        <v>551</v>
      </c>
      <c r="C442" s="38">
        <v>94312824</v>
      </c>
      <c r="D442" s="41">
        <v>43830</v>
      </c>
      <c r="E442" s="38" t="s">
        <v>627</v>
      </c>
      <c r="F442" s="47">
        <v>10000000</v>
      </c>
      <c r="H442" s="20"/>
      <c r="I442" s="20"/>
      <c r="J442" s="20"/>
    </row>
    <row r="443" spans="1:11">
      <c r="A443" s="38">
        <v>435</v>
      </c>
      <c r="B443" s="38"/>
      <c r="C443" s="38"/>
      <c r="D443" s="41"/>
      <c r="E443" s="38"/>
      <c r="F443" s="47"/>
      <c r="H443" s="20"/>
      <c r="I443" s="20"/>
      <c r="J443" s="20"/>
    </row>
    <row r="444" spans="1:11">
      <c r="A444" s="38">
        <v>436</v>
      </c>
      <c r="B444" s="38"/>
      <c r="C444" s="38"/>
      <c r="D444" s="41"/>
      <c r="E444" s="42"/>
      <c r="F444" s="47"/>
      <c r="H444" s="20"/>
      <c r="I444" s="20"/>
      <c r="J444" s="20"/>
    </row>
    <row r="445" spans="1:11">
      <c r="A445" s="38">
        <v>437</v>
      </c>
      <c r="B445" s="38"/>
      <c r="C445" s="38"/>
      <c r="D445" s="41"/>
      <c r="E445" s="38"/>
      <c r="F445" s="47"/>
      <c r="H445" s="20"/>
      <c r="I445" s="20"/>
      <c r="J445" s="20"/>
    </row>
    <row r="446" spans="1:11">
      <c r="A446" s="38">
        <v>438</v>
      </c>
      <c r="B446" s="38"/>
      <c r="C446" s="38"/>
      <c r="D446" s="41"/>
      <c r="E446" s="38"/>
      <c r="F446" s="47"/>
      <c r="H446" s="20"/>
      <c r="I446" s="20"/>
      <c r="J446" s="20"/>
    </row>
    <row r="447" spans="1:11">
      <c r="A447" s="38">
        <v>439</v>
      </c>
      <c r="B447" s="38"/>
      <c r="C447" s="38"/>
      <c r="D447" s="41"/>
      <c r="E447" s="38"/>
      <c r="F447" s="47"/>
      <c r="H447" s="20"/>
      <c r="I447" s="20"/>
      <c r="J447" s="20"/>
    </row>
    <row r="448" spans="1:11">
      <c r="A448" s="38">
        <v>440</v>
      </c>
      <c r="B448" s="38"/>
      <c r="C448" s="38"/>
      <c r="D448" s="41"/>
      <c r="E448" s="42"/>
      <c r="F448" s="47"/>
      <c r="H448" s="20"/>
      <c r="I448" s="20"/>
      <c r="J448" s="20"/>
    </row>
    <row r="449" spans="1:11">
      <c r="A449" s="38">
        <v>441</v>
      </c>
      <c r="B449" s="38"/>
      <c r="C449" s="38"/>
      <c r="D449" s="41"/>
      <c r="E449" s="38"/>
      <c r="F449" s="47"/>
      <c r="H449" s="20"/>
      <c r="I449" s="20"/>
      <c r="J449" s="20"/>
    </row>
    <row r="450" spans="1:11">
      <c r="A450" s="38">
        <v>442</v>
      </c>
      <c r="B450" s="38"/>
      <c r="C450" s="38"/>
      <c r="D450" s="41"/>
      <c r="E450" s="38"/>
      <c r="F450" s="47"/>
      <c r="H450" s="20"/>
      <c r="I450" s="20"/>
      <c r="J450" s="20"/>
    </row>
    <row r="451" spans="1:11">
      <c r="A451" s="38">
        <v>443</v>
      </c>
      <c r="B451" s="38"/>
      <c r="C451" s="38"/>
      <c r="D451" s="41"/>
      <c r="E451" s="38"/>
      <c r="F451" s="47"/>
      <c r="H451" s="20"/>
      <c r="I451" s="20"/>
      <c r="J451" s="20"/>
    </row>
    <row r="452" spans="1:11">
      <c r="A452" s="38">
        <v>444</v>
      </c>
      <c r="B452" s="38"/>
      <c r="C452" s="38"/>
      <c r="D452" s="41"/>
      <c r="E452" s="38"/>
      <c r="F452" s="47"/>
      <c r="H452" s="20"/>
      <c r="I452" s="20"/>
      <c r="J452" s="20"/>
    </row>
    <row r="453" spans="1:11">
      <c r="A453" s="38">
        <v>445</v>
      </c>
      <c r="B453" s="38"/>
      <c r="C453" s="38"/>
      <c r="D453" s="41"/>
      <c r="E453" s="38"/>
      <c r="F453" s="47"/>
      <c r="J453" s="59"/>
    </row>
    <row r="454" spans="1:11">
      <c r="A454" s="38">
        <v>446</v>
      </c>
      <c r="B454" s="38"/>
      <c r="C454" s="38"/>
      <c r="D454" s="41"/>
      <c r="E454" s="38"/>
      <c r="F454" s="47"/>
      <c r="G454" s="20"/>
      <c r="K454" s="58">
        <f>+J453+J427+J417</f>
        <v>0</v>
      </c>
    </row>
    <row r="455" spans="1:11">
      <c r="A455" s="38">
        <v>447</v>
      </c>
      <c r="B455" s="38"/>
      <c r="C455" s="38"/>
      <c r="D455" s="41"/>
      <c r="E455" s="38"/>
      <c r="F455" s="47"/>
      <c r="G455" s="3"/>
      <c r="H455" s="20"/>
    </row>
    <row r="456" spans="1:11">
      <c r="A456" s="38">
        <v>448</v>
      </c>
      <c r="B456" s="38"/>
      <c r="C456" s="38"/>
      <c r="D456" s="41"/>
      <c r="E456" s="38"/>
      <c r="F456" s="47"/>
      <c r="G456" s="58"/>
    </row>
    <row r="457" spans="1:11">
      <c r="A457" s="38">
        <v>449</v>
      </c>
      <c r="B457" s="38"/>
      <c r="C457" s="38"/>
      <c r="D457" s="41"/>
      <c r="E457" s="38"/>
      <c r="F457" s="47"/>
    </row>
    <row r="458" spans="1:11">
      <c r="A458" s="38">
        <v>450</v>
      </c>
      <c r="B458" s="38"/>
      <c r="C458" s="38"/>
      <c r="D458" s="41"/>
      <c r="E458" s="38"/>
      <c r="F458" s="47"/>
    </row>
    <row r="459" spans="1:11">
      <c r="A459" s="38">
        <v>451</v>
      </c>
      <c r="B459" s="38"/>
      <c r="C459" s="38"/>
      <c r="D459" s="41"/>
      <c r="E459" s="38"/>
      <c r="F459" s="47"/>
    </row>
    <row r="460" spans="1:11">
      <c r="A460" s="38">
        <v>452</v>
      </c>
      <c r="B460" s="38"/>
      <c r="C460" s="38"/>
      <c r="D460" s="41"/>
      <c r="E460" s="38"/>
      <c r="F460" s="47"/>
    </row>
    <row r="461" spans="1:11">
      <c r="A461" s="38">
        <v>453</v>
      </c>
      <c r="B461" s="38"/>
      <c r="C461" s="38"/>
      <c r="D461" s="41"/>
      <c r="E461" s="38"/>
      <c r="F461" s="47"/>
    </row>
  </sheetData>
  <autoFilter ref="A8:F461"/>
  <mergeCells count="4">
    <mergeCell ref="A1:F1"/>
    <mergeCell ref="A2:F2"/>
    <mergeCell ref="A3:F3"/>
    <mergeCell ref="A5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zoomScale="120" zoomScaleNormal="120" workbookViewId="0">
      <pane ySplit="8" topLeftCell="A74" activePane="bottomLeft" state="frozen"/>
      <selection pane="bottomLeft" activeCell="E51" sqref="E51"/>
    </sheetView>
  </sheetViews>
  <sheetFormatPr baseColWidth="10" defaultRowHeight="15"/>
  <cols>
    <col min="1" max="1" width="9.42578125" style="4" customWidth="1"/>
    <col min="2" max="2" width="25" bestFit="1" customWidth="1"/>
    <col min="3" max="3" width="13.140625" style="4" customWidth="1"/>
    <col min="4" max="4" width="18.140625" customWidth="1"/>
    <col min="5" max="5" width="23.140625" customWidth="1"/>
    <col min="6" max="6" width="16.140625" style="20" customWidth="1"/>
    <col min="7" max="7" width="14.85546875" bestFit="1" customWidth="1"/>
    <col min="9" max="9" width="16" bestFit="1" customWidth="1"/>
  </cols>
  <sheetData>
    <row r="1" spans="1:9">
      <c r="A1" s="90" t="s">
        <v>0</v>
      </c>
      <c r="B1" s="90"/>
      <c r="C1" s="90"/>
      <c r="D1" s="90"/>
      <c r="E1" s="90"/>
      <c r="F1" s="90"/>
    </row>
    <row r="2" spans="1:9">
      <c r="A2" s="90" t="s">
        <v>6</v>
      </c>
      <c r="B2" s="90"/>
      <c r="C2" s="90"/>
      <c r="D2" s="90"/>
      <c r="E2" s="90"/>
      <c r="F2" s="90"/>
    </row>
    <row r="3" spans="1:9">
      <c r="A3" s="90" t="s">
        <v>7</v>
      </c>
      <c r="B3" s="90"/>
      <c r="C3" s="90"/>
      <c r="D3" s="90"/>
      <c r="E3" s="90"/>
      <c r="F3" s="90"/>
    </row>
    <row r="4" spans="1:9">
      <c r="A4" s="84"/>
      <c r="B4" s="34"/>
      <c r="C4" s="78"/>
      <c r="D4" s="36"/>
      <c r="E4" s="37"/>
      <c r="F4" s="75"/>
    </row>
    <row r="5" spans="1:9">
      <c r="A5" s="90" t="s">
        <v>15</v>
      </c>
      <c r="B5" s="90"/>
      <c r="C5" s="90"/>
      <c r="D5" s="90"/>
      <c r="E5" s="90"/>
      <c r="F5" s="90"/>
    </row>
    <row r="6" spans="1:9">
      <c r="A6" s="9"/>
      <c r="B6" s="10"/>
      <c r="C6" s="73"/>
      <c r="D6" s="17"/>
    </row>
    <row r="7" spans="1:9">
      <c r="A7" s="14"/>
      <c r="B7" s="15"/>
      <c r="C7" s="79"/>
      <c r="D7" s="18"/>
      <c r="E7" s="66" t="s">
        <v>9</v>
      </c>
    </row>
    <row r="8" spans="1:9">
      <c r="A8" s="80" t="s">
        <v>1</v>
      </c>
      <c r="B8" s="80" t="s">
        <v>2</v>
      </c>
      <c r="C8" s="81" t="s">
        <v>8</v>
      </c>
      <c r="D8" s="82" t="s">
        <v>3</v>
      </c>
      <c r="E8" s="82" t="s">
        <v>4</v>
      </c>
      <c r="F8" s="83" t="s">
        <v>5</v>
      </c>
    </row>
    <row r="9" spans="1:9">
      <c r="A9" s="38">
        <v>1</v>
      </c>
      <c r="B9" s="38" t="s">
        <v>40</v>
      </c>
      <c r="C9" s="42">
        <v>901030624</v>
      </c>
      <c r="D9" s="69">
        <v>43509</v>
      </c>
      <c r="E9" s="70">
        <v>822</v>
      </c>
      <c r="F9" s="76">
        <v>2616259.65</v>
      </c>
    </row>
    <row r="10" spans="1:9">
      <c r="A10" s="38">
        <v>2</v>
      </c>
      <c r="B10" s="38" t="s">
        <v>99</v>
      </c>
      <c r="C10" s="42">
        <v>901030624</v>
      </c>
      <c r="D10" s="69">
        <v>43553</v>
      </c>
      <c r="E10" s="70">
        <v>833</v>
      </c>
      <c r="F10" s="76">
        <v>4360432.78</v>
      </c>
    </row>
    <row r="11" spans="1:9">
      <c r="A11" s="38">
        <v>3</v>
      </c>
      <c r="B11" s="40" t="s">
        <v>99</v>
      </c>
      <c r="C11" s="40">
        <v>601030624</v>
      </c>
      <c r="D11" s="69">
        <v>43572</v>
      </c>
      <c r="E11" s="70">
        <v>855</v>
      </c>
      <c r="F11" s="76">
        <v>4360432.78</v>
      </c>
      <c r="I11" s="20"/>
    </row>
    <row r="12" spans="1:9">
      <c r="A12" s="38">
        <v>4</v>
      </c>
      <c r="B12" s="38" t="s">
        <v>147</v>
      </c>
      <c r="C12" s="42">
        <v>76330708</v>
      </c>
      <c r="D12" s="69">
        <v>43592</v>
      </c>
      <c r="E12" s="70" t="s">
        <v>150</v>
      </c>
      <c r="F12" s="76">
        <v>1110170</v>
      </c>
    </row>
    <row r="13" spans="1:9">
      <c r="A13" s="38">
        <v>5</v>
      </c>
      <c r="B13" s="38" t="s">
        <v>148</v>
      </c>
      <c r="C13" s="42">
        <v>900046111</v>
      </c>
      <c r="D13" s="69">
        <v>43592</v>
      </c>
      <c r="E13" s="70">
        <v>65918.659190000006</v>
      </c>
      <c r="F13" s="76">
        <v>2089299</v>
      </c>
    </row>
    <row r="14" spans="1:9">
      <c r="A14" s="38">
        <v>6</v>
      </c>
      <c r="B14" s="40" t="s">
        <v>99</v>
      </c>
      <c r="C14" s="40">
        <v>601030624</v>
      </c>
      <c r="D14" s="69">
        <v>43599</v>
      </c>
      <c r="E14" s="70">
        <v>901</v>
      </c>
      <c r="F14" s="76">
        <v>3746132.75</v>
      </c>
    </row>
    <row r="15" spans="1:9">
      <c r="A15" s="38">
        <v>7</v>
      </c>
      <c r="B15" s="38" t="s">
        <v>149</v>
      </c>
      <c r="C15" s="42">
        <v>900046111</v>
      </c>
      <c r="D15" s="69">
        <v>43609</v>
      </c>
      <c r="E15" s="70" t="s">
        <v>151</v>
      </c>
      <c r="F15" s="76">
        <v>12565131</v>
      </c>
    </row>
    <row r="16" spans="1:9">
      <c r="A16" s="38">
        <v>8</v>
      </c>
      <c r="B16" s="39" t="s">
        <v>266</v>
      </c>
      <c r="C16" s="40">
        <v>34546097</v>
      </c>
      <c r="D16" s="69">
        <v>43621</v>
      </c>
      <c r="E16" s="70" t="s">
        <v>267</v>
      </c>
      <c r="F16" s="76">
        <v>7566655</v>
      </c>
    </row>
    <row r="17" spans="1:7">
      <c r="A17" s="38">
        <v>9</v>
      </c>
      <c r="B17" s="39" t="s">
        <v>243</v>
      </c>
      <c r="C17" s="40">
        <v>34546097</v>
      </c>
      <c r="D17" s="69">
        <v>43622</v>
      </c>
      <c r="E17" s="70" t="s">
        <v>254</v>
      </c>
      <c r="F17" s="76">
        <v>15825480</v>
      </c>
    </row>
    <row r="18" spans="1:7">
      <c r="A18" s="38">
        <v>10</v>
      </c>
      <c r="B18" s="38" t="s">
        <v>244</v>
      </c>
      <c r="C18" s="42">
        <v>76330708</v>
      </c>
      <c r="D18" s="69">
        <v>43622</v>
      </c>
      <c r="E18" s="70" t="s">
        <v>255</v>
      </c>
      <c r="F18" s="76">
        <v>1427622</v>
      </c>
    </row>
    <row r="19" spans="1:7">
      <c r="A19" s="38">
        <v>11</v>
      </c>
      <c r="B19" s="38" t="s">
        <v>148</v>
      </c>
      <c r="C19" s="42">
        <v>900046111</v>
      </c>
      <c r="D19" s="69">
        <v>43622</v>
      </c>
      <c r="E19" s="70" t="s">
        <v>256</v>
      </c>
      <c r="F19" s="76">
        <v>1682329</v>
      </c>
    </row>
    <row r="20" spans="1:7">
      <c r="A20" s="38">
        <v>12</v>
      </c>
      <c r="B20" s="38" t="s">
        <v>245</v>
      </c>
      <c r="C20" s="42">
        <v>900046111</v>
      </c>
      <c r="D20" s="69">
        <v>43623</v>
      </c>
      <c r="E20" s="70" t="s">
        <v>257</v>
      </c>
      <c r="F20" s="76">
        <v>5758475</v>
      </c>
    </row>
    <row r="21" spans="1:7">
      <c r="A21" s="38">
        <v>13</v>
      </c>
      <c r="B21" s="39" t="s">
        <v>246</v>
      </c>
      <c r="C21" s="42">
        <v>76330708</v>
      </c>
      <c r="D21" s="69">
        <v>43633</v>
      </c>
      <c r="E21" s="70" t="s">
        <v>258</v>
      </c>
      <c r="F21" s="76">
        <v>23314410</v>
      </c>
      <c r="G21" s="20"/>
    </row>
    <row r="22" spans="1:7">
      <c r="A22" s="38">
        <v>14</v>
      </c>
      <c r="B22" s="39" t="s">
        <v>247</v>
      </c>
      <c r="C22" s="40">
        <v>900046111</v>
      </c>
      <c r="D22" s="69">
        <v>43635</v>
      </c>
      <c r="E22" s="70" t="s">
        <v>259</v>
      </c>
      <c r="F22" s="76">
        <v>7844910</v>
      </c>
    </row>
    <row r="23" spans="1:7">
      <c r="A23" s="38">
        <v>15</v>
      </c>
      <c r="B23" s="39" t="s">
        <v>248</v>
      </c>
      <c r="C23" s="42">
        <v>76330708</v>
      </c>
      <c r="D23" s="69">
        <v>43651</v>
      </c>
      <c r="E23" s="70" t="s">
        <v>260</v>
      </c>
      <c r="F23" s="76">
        <v>1371308</v>
      </c>
    </row>
    <row r="24" spans="1:7">
      <c r="A24" s="38">
        <v>16</v>
      </c>
      <c r="B24" s="38" t="s">
        <v>249</v>
      </c>
      <c r="C24" s="42">
        <v>10538613</v>
      </c>
      <c r="D24" s="69">
        <v>43658</v>
      </c>
      <c r="E24" s="70">
        <v>1163</v>
      </c>
      <c r="F24" s="76">
        <v>5600000</v>
      </c>
    </row>
    <row r="25" spans="1:7">
      <c r="A25" s="38">
        <v>17</v>
      </c>
      <c r="B25" s="38" t="s">
        <v>250</v>
      </c>
      <c r="C25" s="40">
        <v>34546097</v>
      </c>
      <c r="D25" s="69">
        <v>43658</v>
      </c>
      <c r="E25" s="70" t="s">
        <v>261</v>
      </c>
      <c r="F25" s="76">
        <v>2211700</v>
      </c>
    </row>
    <row r="26" spans="1:7">
      <c r="A26" s="38">
        <v>18</v>
      </c>
      <c r="B26" s="38" t="s">
        <v>251</v>
      </c>
      <c r="C26" s="42">
        <v>34546097</v>
      </c>
      <c r="D26" s="69">
        <v>43658</v>
      </c>
      <c r="E26" s="70" t="s">
        <v>262</v>
      </c>
      <c r="F26" s="76">
        <v>1715985</v>
      </c>
    </row>
    <row r="27" spans="1:7">
      <c r="A27" s="38">
        <v>19</v>
      </c>
      <c r="B27" s="38" t="s">
        <v>252</v>
      </c>
      <c r="C27" s="42">
        <v>900301945</v>
      </c>
      <c r="D27" s="69">
        <v>43672</v>
      </c>
      <c r="E27" s="70" t="s">
        <v>263</v>
      </c>
      <c r="F27" s="76">
        <v>2500000</v>
      </c>
    </row>
    <row r="28" spans="1:7">
      <c r="A28" s="38">
        <v>20</v>
      </c>
      <c r="B28" s="38" t="s">
        <v>249</v>
      </c>
      <c r="C28" s="42">
        <v>10538613</v>
      </c>
      <c r="D28" s="69">
        <v>43672</v>
      </c>
      <c r="E28" s="70" t="s">
        <v>264</v>
      </c>
      <c r="F28" s="76">
        <v>19880000</v>
      </c>
    </row>
    <row r="29" spans="1:7">
      <c r="A29" s="38">
        <v>21</v>
      </c>
      <c r="B29" s="38" t="s">
        <v>250</v>
      </c>
      <c r="C29" s="42">
        <v>34546097</v>
      </c>
      <c r="D29" s="69">
        <v>43672</v>
      </c>
      <c r="E29" s="70" t="s">
        <v>265</v>
      </c>
      <c r="F29" s="76">
        <v>3841750</v>
      </c>
    </row>
    <row r="30" spans="1:7">
      <c r="A30" s="38">
        <v>22</v>
      </c>
      <c r="B30" s="38" t="s">
        <v>253</v>
      </c>
      <c r="C30" s="42">
        <v>10538613</v>
      </c>
      <c r="D30" s="69">
        <v>43675</v>
      </c>
      <c r="E30" s="70">
        <v>1166</v>
      </c>
      <c r="F30" s="76">
        <v>5600000</v>
      </c>
    </row>
    <row r="31" spans="1:7">
      <c r="A31" s="38">
        <v>23</v>
      </c>
      <c r="B31" s="38" t="s">
        <v>338</v>
      </c>
      <c r="C31" s="42">
        <v>34546097</v>
      </c>
      <c r="D31" s="69">
        <v>43677</v>
      </c>
      <c r="E31" s="70" t="s">
        <v>339</v>
      </c>
      <c r="F31" s="76">
        <v>4154720</v>
      </c>
    </row>
    <row r="32" spans="1:7">
      <c r="A32" s="38">
        <v>24</v>
      </c>
      <c r="B32" s="38" t="s">
        <v>333</v>
      </c>
      <c r="C32" s="42">
        <v>90030458</v>
      </c>
      <c r="D32" s="69">
        <v>43678</v>
      </c>
      <c r="E32" s="70">
        <v>600</v>
      </c>
      <c r="F32" s="76">
        <v>4542964.1900000004</v>
      </c>
    </row>
    <row r="33" spans="1:6">
      <c r="A33" s="38">
        <v>25</v>
      </c>
      <c r="B33" s="38" t="s">
        <v>333</v>
      </c>
      <c r="C33" s="42">
        <v>90030458</v>
      </c>
      <c r="D33" s="69">
        <v>43678</v>
      </c>
      <c r="E33" s="70">
        <v>630</v>
      </c>
      <c r="F33" s="76">
        <v>4542964.1900000004</v>
      </c>
    </row>
    <row r="34" spans="1:6">
      <c r="A34" s="38">
        <v>26</v>
      </c>
      <c r="B34" s="38" t="s">
        <v>333</v>
      </c>
      <c r="C34" s="42">
        <v>90030158</v>
      </c>
      <c r="D34" s="69">
        <v>43684</v>
      </c>
      <c r="E34" s="70">
        <v>653</v>
      </c>
      <c r="F34" s="76">
        <v>4542964.1900000004</v>
      </c>
    </row>
    <row r="35" spans="1:6" ht="64.5" customHeight="1">
      <c r="A35" s="38">
        <v>27</v>
      </c>
      <c r="B35" s="38" t="s">
        <v>334</v>
      </c>
      <c r="C35" s="42">
        <v>76330708</v>
      </c>
      <c r="D35" s="69">
        <v>43686</v>
      </c>
      <c r="E35" s="70" t="s">
        <v>340</v>
      </c>
      <c r="F35" s="76">
        <v>5328392</v>
      </c>
    </row>
    <row r="36" spans="1:6">
      <c r="A36" s="38">
        <v>28</v>
      </c>
      <c r="B36" s="38" t="s">
        <v>335</v>
      </c>
      <c r="C36" s="40">
        <v>900046111</v>
      </c>
      <c r="D36" s="69">
        <v>43686</v>
      </c>
      <c r="E36" s="70">
        <v>67101</v>
      </c>
      <c r="F36" s="76">
        <v>754298</v>
      </c>
    </row>
    <row r="37" spans="1:6">
      <c r="A37" s="38">
        <v>29</v>
      </c>
      <c r="B37" s="38" t="s">
        <v>336</v>
      </c>
      <c r="C37" s="40">
        <v>900046111</v>
      </c>
      <c r="D37" s="69">
        <v>43691</v>
      </c>
      <c r="E37" s="70" t="s">
        <v>341</v>
      </c>
      <c r="F37" s="76">
        <v>9604979</v>
      </c>
    </row>
    <row r="38" spans="1:6">
      <c r="A38" s="38">
        <v>30</v>
      </c>
      <c r="B38" s="38" t="s">
        <v>337</v>
      </c>
      <c r="C38" s="42">
        <v>10538613</v>
      </c>
      <c r="D38" s="69">
        <v>43708</v>
      </c>
      <c r="E38" s="70">
        <v>1174</v>
      </c>
      <c r="F38" s="76">
        <v>5600000</v>
      </c>
    </row>
    <row r="39" spans="1:6">
      <c r="A39" s="38">
        <v>31</v>
      </c>
      <c r="B39" s="72" t="s">
        <v>393</v>
      </c>
      <c r="C39" s="74">
        <v>34546097</v>
      </c>
      <c r="D39" s="69">
        <v>43713</v>
      </c>
      <c r="E39" s="74" t="s">
        <v>395</v>
      </c>
      <c r="F39" s="77">
        <v>24570505</v>
      </c>
    </row>
    <row r="40" spans="1:6">
      <c r="A40" s="38">
        <v>32</v>
      </c>
      <c r="B40" s="72" t="s">
        <v>394</v>
      </c>
      <c r="C40" s="74">
        <v>10538613</v>
      </c>
      <c r="D40" s="69">
        <v>43713</v>
      </c>
      <c r="E40" s="74" t="s">
        <v>396</v>
      </c>
      <c r="F40" s="77">
        <v>35320000</v>
      </c>
    </row>
    <row r="41" spans="1:6">
      <c r="A41" s="38">
        <v>33</v>
      </c>
      <c r="B41" s="72" t="s">
        <v>251</v>
      </c>
      <c r="C41" s="74">
        <v>34546097</v>
      </c>
      <c r="D41" s="69">
        <v>43714</v>
      </c>
      <c r="E41" s="74" t="s">
        <v>397</v>
      </c>
      <c r="F41" s="77">
        <v>1140570</v>
      </c>
    </row>
    <row r="42" spans="1:6">
      <c r="A42" s="38">
        <v>34</v>
      </c>
      <c r="B42" s="72" t="s">
        <v>147</v>
      </c>
      <c r="C42" s="74">
        <v>76330708</v>
      </c>
      <c r="D42" s="69">
        <v>43717</v>
      </c>
      <c r="E42" s="74" t="s">
        <v>398</v>
      </c>
      <c r="F42" s="77">
        <v>617890</v>
      </c>
    </row>
    <row r="43" spans="1:6">
      <c r="A43" s="38">
        <v>35</v>
      </c>
      <c r="B43" s="72" t="s">
        <v>251</v>
      </c>
      <c r="C43" s="74">
        <v>34546097</v>
      </c>
      <c r="D43" s="69">
        <v>43719</v>
      </c>
      <c r="E43" s="74" t="s">
        <v>399</v>
      </c>
      <c r="F43" s="77">
        <v>3391680</v>
      </c>
    </row>
    <row r="44" spans="1:6">
      <c r="A44" s="38">
        <v>36</v>
      </c>
      <c r="B44" s="72" t="s">
        <v>333</v>
      </c>
      <c r="C44" s="74">
        <v>90030158</v>
      </c>
      <c r="D44" s="69">
        <v>43721</v>
      </c>
      <c r="E44" s="74">
        <v>683</v>
      </c>
      <c r="F44" s="77">
        <v>4542964.1900000004</v>
      </c>
    </row>
    <row r="45" spans="1:6">
      <c r="A45" s="38">
        <v>37</v>
      </c>
      <c r="B45" s="72" t="s">
        <v>336</v>
      </c>
      <c r="C45" s="74">
        <v>900046111</v>
      </c>
      <c r="D45" s="69">
        <v>43731</v>
      </c>
      <c r="E45" s="74" t="s">
        <v>400</v>
      </c>
      <c r="F45" s="77">
        <v>7154476</v>
      </c>
    </row>
    <row r="46" spans="1:6">
      <c r="A46" s="38">
        <v>38</v>
      </c>
      <c r="B46" s="72" t="s">
        <v>246</v>
      </c>
      <c r="C46" s="74">
        <v>76330708</v>
      </c>
      <c r="D46" s="69">
        <v>43731</v>
      </c>
      <c r="E46" s="74" t="s">
        <v>401</v>
      </c>
      <c r="F46" s="77">
        <v>14453362</v>
      </c>
    </row>
    <row r="47" spans="1:6">
      <c r="A47" s="74">
        <v>39</v>
      </c>
      <c r="B47" s="72" t="s">
        <v>251</v>
      </c>
      <c r="C47" s="74">
        <v>34546097</v>
      </c>
      <c r="D47" s="69">
        <v>43739</v>
      </c>
      <c r="E47" s="74" t="s">
        <v>468</v>
      </c>
      <c r="F47" s="77">
        <v>847875</v>
      </c>
    </row>
    <row r="48" spans="1:6">
      <c r="A48" s="38">
        <v>40</v>
      </c>
      <c r="B48" s="38" t="s">
        <v>462</v>
      </c>
      <c r="C48" s="42">
        <v>10538613</v>
      </c>
      <c r="D48" s="69">
        <v>43740</v>
      </c>
      <c r="E48" s="70">
        <v>1183</v>
      </c>
      <c r="F48" s="71">
        <v>13000000</v>
      </c>
    </row>
    <row r="49" spans="1:6">
      <c r="A49" s="38">
        <v>41</v>
      </c>
      <c r="B49" s="38" t="s">
        <v>334</v>
      </c>
      <c r="C49" s="42">
        <v>76330708</v>
      </c>
      <c r="D49" s="69">
        <v>43742</v>
      </c>
      <c r="E49" s="70" t="s">
        <v>469</v>
      </c>
      <c r="F49" s="71">
        <f>127162+18977-1521</f>
        <v>144618</v>
      </c>
    </row>
    <row r="50" spans="1:6">
      <c r="A50" s="38">
        <v>42</v>
      </c>
      <c r="B50" s="38" t="s">
        <v>463</v>
      </c>
      <c r="C50" s="42">
        <v>800006900</v>
      </c>
      <c r="D50" s="69">
        <v>43742</v>
      </c>
      <c r="E50" s="70">
        <v>68296</v>
      </c>
      <c r="F50" s="71">
        <v>3213000</v>
      </c>
    </row>
    <row r="51" spans="1:6">
      <c r="A51" s="38">
        <v>43</v>
      </c>
      <c r="B51" s="38" t="s">
        <v>464</v>
      </c>
      <c r="C51" s="40">
        <v>900046111</v>
      </c>
      <c r="D51" s="69">
        <v>43742</v>
      </c>
      <c r="E51" s="70">
        <v>67897</v>
      </c>
      <c r="F51" s="71">
        <f>474082-8</f>
        <v>474074</v>
      </c>
    </row>
    <row r="52" spans="1:6">
      <c r="A52" s="38">
        <v>44</v>
      </c>
      <c r="B52" s="38" t="s">
        <v>250</v>
      </c>
      <c r="C52" s="42">
        <v>34546097</v>
      </c>
      <c r="D52" s="69">
        <v>43746</v>
      </c>
      <c r="E52" s="70" t="s">
        <v>470</v>
      </c>
      <c r="F52" s="71">
        <v>9779775</v>
      </c>
    </row>
    <row r="53" spans="1:6">
      <c r="A53" s="38">
        <v>45</v>
      </c>
      <c r="B53" s="38" t="s">
        <v>249</v>
      </c>
      <c r="C53" s="42">
        <v>10538613</v>
      </c>
      <c r="D53" s="69">
        <v>43746</v>
      </c>
      <c r="E53" s="70">
        <v>1182</v>
      </c>
      <c r="F53" s="71">
        <v>13600000</v>
      </c>
    </row>
    <row r="54" spans="1:6">
      <c r="A54" s="38">
        <v>46</v>
      </c>
      <c r="B54" s="38" t="s">
        <v>465</v>
      </c>
      <c r="C54" s="42">
        <v>34535384</v>
      </c>
      <c r="D54" s="69">
        <v>43746</v>
      </c>
      <c r="E54" s="70" t="s">
        <v>471</v>
      </c>
      <c r="F54" s="71">
        <f>6000529-529</f>
        <v>6000000</v>
      </c>
    </row>
    <row r="55" spans="1:6">
      <c r="A55" s="38">
        <v>47</v>
      </c>
      <c r="B55" s="38" t="s">
        <v>337</v>
      </c>
      <c r="C55" s="42">
        <v>10538613</v>
      </c>
      <c r="D55" s="69">
        <v>43754</v>
      </c>
      <c r="E55" s="70">
        <v>1185</v>
      </c>
      <c r="F55" s="71">
        <v>5460000</v>
      </c>
    </row>
    <row r="56" spans="1:6">
      <c r="A56" s="38">
        <v>48</v>
      </c>
      <c r="B56" s="38" t="s">
        <v>467</v>
      </c>
      <c r="C56" s="42">
        <v>34546097</v>
      </c>
      <c r="D56" s="69">
        <v>43761</v>
      </c>
      <c r="E56" s="70" t="s">
        <v>472</v>
      </c>
      <c r="F56" s="71">
        <v>872080</v>
      </c>
    </row>
    <row r="57" spans="1:6">
      <c r="A57" s="38">
        <v>49</v>
      </c>
      <c r="B57" s="38" t="s">
        <v>333</v>
      </c>
      <c r="C57" s="42">
        <v>90030158</v>
      </c>
      <c r="D57" s="69">
        <v>43767</v>
      </c>
      <c r="E57" s="70">
        <v>704</v>
      </c>
      <c r="F57" s="71">
        <v>4542964.1900000004</v>
      </c>
    </row>
    <row r="58" spans="1:6">
      <c r="A58" s="38">
        <v>50</v>
      </c>
      <c r="B58" s="38" t="s">
        <v>251</v>
      </c>
      <c r="C58" s="42">
        <v>34546097</v>
      </c>
      <c r="D58" s="69">
        <v>43778</v>
      </c>
      <c r="E58" s="70" t="s">
        <v>523</v>
      </c>
      <c r="F58" s="71">
        <v>893760</v>
      </c>
    </row>
    <row r="59" spans="1:6">
      <c r="A59" s="38">
        <v>51</v>
      </c>
      <c r="B59" s="38" t="s">
        <v>466</v>
      </c>
      <c r="C59" s="42">
        <v>34546097</v>
      </c>
      <c r="D59" s="69">
        <v>43778</v>
      </c>
      <c r="E59" s="70" t="s">
        <v>524</v>
      </c>
      <c r="F59" s="71">
        <v>4055265</v>
      </c>
    </row>
    <row r="60" spans="1:6">
      <c r="A60" s="38">
        <v>52</v>
      </c>
      <c r="B60" s="38" t="s">
        <v>393</v>
      </c>
      <c r="C60" s="42">
        <v>34546097</v>
      </c>
      <c r="D60" s="69">
        <v>43782</v>
      </c>
      <c r="E60" s="70" t="s">
        <v>525</v>
      </c>
      <c r="F60" s="71">
        <v>8239225</v>
      </c>
    </row>
    <row r="61" spans="1:6">
      <c r="A61" s="38">
        <v>53</v>
      </c>
      <c r="B61" s="38" t="s">
        <v>521</v>
      </c>
      <c r="C61" s="42">
        <v>900183528</v>
      </c>
      <c r="D61" s="69">
        <v>43782</v>
      </c>
      <c r="E61" s="70">
        <v>13046</v>
      </c>
      <c r="F61" s="71">
        <v>1890000</v>
      </c>
    </row>
    <row r="62" spans="1:6">
      <c r="A62" s="38">
        <v>54</v>
      </c>
      <c r="B62" s="38" t="s">
        <v>522</v>
      </c>
      <c r="C62" s="42">
        <v>76329035</v>
      </c>
      <c r="D62" s="69">
        <v>43784</v>
      </c>
      <c r="E62" s="70">
        <v>871</v>
      </c>
      <c r="F62" s="71">
        <v>3220150</v>
      </c>
    </row>
    <row r="63" spans="1:6">
      <c r="A63" s="38">
        <v>55</v>
      </c>
      <c r="B63" s="38" t="s">
        <v>337</v>
      </c>
      <c r="C63" s="42">
        <v>10538613</v>
      </c>
      <c r="D63" s="69">
        <v>43791</v>
      </c>
      <c r="E63" s="70" t="s">
        <v>526</v>
      </c>
      <c r="F63" s="71">
        <f>6300000+9520000+20000</f>
        <v>15840000</v>
      </c>
    </row>
    <row r="64" spans="1:6">
      <c r="A64" s="38">
        <v>56</v>
      </c>
      <c r="B64" s="38" t="s">
        <v>628</v>
      </c>
      <c r="C64" s="42">
        <v>79567569</v>
      </c>
      <c r="D64" s="69">
        <v>43797</v>
      </c>
      <c r="E64" s="70" t="s">
        <v>639</v>
      </c>
      <c r="F64" s="71">
        <v>1000000</v>
      </c>
    </row>
    <row r="65" spans="1:6">
      <c r="A65" s="38">
        <v>57</v>
      </c>
      <c r="B65" s="38" t="s">
        <v>629</v>
      </c>
      <c r="C65" s="42">
        <v>901163202</v>
      </c>
      <c r="D65" s="69">
        <v>43797</v>
      </c>
      <c r="E65" s="70">
        <v>66</v>
      </c>
      <c r="F65" s="71">
        <v>4000000</v>
      </c>
    </row>
    <row r="66" spans="1:6">
      <c r="A66" s="38">
        <v>58</v>
      </c>
      <c r="B66" s="38" t="s">
        <v>394</v>
      </c>
      <c r="C66" s="42">
        <v>10538613</v>
      </c>
      <c r="D66" s="69">
        <v>43802</v>
      </c>
      <c r="E66" s="70">
        <v>1186</v>
      </c>
      <c r="F66" s="71">
        <v>5320000</v>
      </c>
    </row>
    <row r="67" spans="1:6">
      <c r="A67" s="38">
        <v>59</v>
      </c>
      <c r="B67" s="38" t="s">
        <v>251</v>
      </c>
      <c r="C67" s="42">
        <v>34546097</v>
      </c>
      <c r="D67" s="69">
        <v>43805</v>
      </c>
      <c r="E67" s="70" t="s">
        <v>640</v>
      </c>
      <c r="F67" s="71">
        <v>24416675</v>
      </c>
    </row>
    <row r="68" spans="1:6">
      <c r="A68" s="38">
        <v>60</v>
      </c>
      <c r="B68" s="38" t="s">
        <v>630</v>
      </c>
      <c r="C68" s="42">
        <v>34546097</v>
      </c>
      <c r="D68" s="69">
        <v>43805</v>
      </c>
      <c r="E68" s="70" t="s">
        <v>641</v>
      </c>
      <c r="F68" s="71">
        <v>19003135</v>
      </c>
    </row>
    <row r="69" spans="1:6">
      <c r="A69" s="38">
        <v>61</v>
      </c>
      <c r="B69" s="38" t="s">
        <v>333</v>
      </c>
      <c r="C69" s="42">
        <v>90030158</v>
      </c>
      <c r="D69" s="69">
        <v>43805</v>
      </c>
      <c r="E69" s="70">
        <v>757</v>
      </c>
      <c r="F69" s="71">
        <v>9085928.4100000001</v>
      </c>
    </row>
    <row r="70" spans="1:6">
      <c r="A70" s="38">
        <v>62</v>
      </c>
      <c r="B70" s="38" t="s">
        <v>631</v>
      </c>
      <c r="C70" s="42">
        <v>76329035</v>
      </c>
      <c r="D70" s="69">
        <v>43805</v>
      </c>
      <c r="E70" s="70">
        <v>873</v>
      </c>
      <c r="F70" s="71">
        <v>20227450</v>
      </c>
    </row>
    <row r="71" spans="1:6">
      <c r="A71" s="38">
        <v>63</v>
      </c>
      <c r="B71" s="38" t="s">
        <v>632</v>
      </c>
      <c r="C71" s="42">
        <v>900046111</v>
      </c>
      <c r="D71" s="69">
        <v>43805</v>
      </c>
      <c r="E71" s="70" t="s">
        <v>642</v>
      </c>
      <c r="F71" s="71">
        <v>7000000</v>
      </c>
    </row>
    <row r="72" spans="1:6">
      <c r="A72" s="38">
        <v>64</v>
      </c>
      <c r="B72" s="38" t="s">
        <v>336</v>
      </c>
      <c r="C72" s="42">
        <v>900046111</v>
      </c>
      <c r="D72" s="69">
        <v>43805</v>
      </c>
      <c r="E72" s="70" t="s">
        <v>643</v>
      </c>
      <c r="F72" s="71">
        <v>2830504</v>
      </c>
    </row>
    <row r="73" spans="1:6">
      <c r="A73" s="38">
        <v>65</v>
      </c>
      <c r="B73" s="38" t="s">
        <v>633</v>
      </c>
      <c r="C73" s="42">
        <v>76329035</v>
      </c>
      <c r="D73" s="69">
        <v>43808</v>
      </c>
      <c r="E73" s="70">
        <v>872</v>
      </c>
      <c r="F73" s="71">
        <v>23683000</v>
      </c>
    </row>
    <row r="74" spans="1:6">
      <c r="A74" s="38">
        <v>66</v>
      </c>
      <c r="B74" s="38" t="s">
        <v>634</v>
      </c>
      <c r="C74" s="42">
        <v>76330708</v>
      </c>
      <c r="D74" s="69">
        <v>43808</v>
      </c>
      <c r="E74" s="70" t="s">
        <v>644</v>
      </c>
      <c r="F74" s="71">
        <v>2232228</v>
      </c>
    </row>
    <row r="75" spans="1:6" ht="22.5">
      <c r="A75" s="38">
        <v>67</v>
      </c>
      <c r="B75" s="38" t="s">
        <v>634</v>
      </c>
      <c r="C75" s="42">
        <v>76330708</v>
      </c>
      <c r="D75" s="69">
        <v>43808</v>
      </c>
      <c r="E75" s="70" t="s">
        <v>645</v>
      </c>
      <c r="F75" s="71">
        <v>13000000</v>
      </c>
    </row>
    <row r="76" spans="1:6">
      <c r="A76" s="38">
        <v>68</v>
      </c>
      <c r="B76" s="38" t="s">
        <v>466</v>
      </c>
      <c r="C76" s="42">
        <v>34546097</v>
      </c>
      <c r="D76" s="69">
        <v>43811</v>
      </c>
      <c r="E76" s="70" t="s">
        <v>646</v>
      </c>
      <c r="F76" s="71">
        <v>3444735</v>
      </c>
    </row>
    <row r="77" spans="1:6">
      <c r="A77" s="38">
        <v>69</v>
      </c>
      <c r="B77" s="38" t="s">
        <v>635</v>
      </c>
      <c r="C77" s="42">
        <v>900046111</v>
      </c>
      <c r="D77" s="69">
        <v>43812</v>
      </c>
      <c r="E77" s="70" t="s">
        <v>647</v>
      </c>
      <c r="F77" s="71">
        <v>5000000</v>
      </c>
    </row>
    <row r="78" spans="1:6" ht="33.75">
      <c r="A78" s="38">
        <v>70</v>
      </c>
      <c r="B78" s="38" t="s">
        <v>636</v>
      </c>
      <c r="C78" s="42">
        <v>76330708</v>
      </c>
      <c r="D78" s="69">
        <v>43812</v>
      </c>
      <c r="E78" s="70" t="s">
        <v>648</v>
      </c>
      <c r="F78" s="71">
        <v>10000000</v>
      </c>
    </row>
    <row r="79" spans="1:6">
      <c r="A79" s="38">
        <v>71</v>
      </c>
      <c r="B79" s="38" t="s">
        <v>393</v>
      </c>
      <c r="C79" s="42">
        <v>34546097</v>
      </c>
      <c r="D79" s="69">
        <v>43816</v>
      </c>
      <c r="E79" s="70" t="s">
        <v>649</v>
      </c>
      <c r="F79" s="71">
        <v>26528430</v>
      </c>
    </row>
    <row r="80" spans="1:6">
      <c r="A80" s="38">
        <v>72</v>
      </c>
      <c r="B80" s="38" t="s">
        <v>394</v>
      </c>
      <c r="C80" s="42">
        <v>10538613</v>
      </c>
      <c r="D80" s="69">
        <v>43816</v>
      </c>
      <c r="E80" s="70" t="s">
        <v>650</v>
      </c>
      <c r="F80" s="71">
        <v>10280000</v>
      </c>
    </row>
    <row r="81" spans="1:6">
      <c r="A81" s="38">
        <v>73</v>
      </c>
      <c r="B81" s="38" t="s">
        <v>637</v>
      </c>
      <c r="C81" s="42">
        <v>901031838</v>
      </c>
      <c r="D81" s="69">
        <v>43826</v>
      </c>
      <c r="E81" s="70" t="s">
        <v>651</v>
      </c>
      <c r="F81" s="71">
        <v>3333705.68</v>
      </c>
    </row>
    <row r="82" spans="1:6">
      <c r="A82" s="38">
        <v>74</v>
      </c>
      <c r="B82" s="38" t="s">
        <v>638</v>
      </c>
      <c r="C82" s="42">
        <v>12370591</v>
      </c>
      <c r="D82" s="69">
        <v>43830</v>
      </c>
      <c r="E82" s="70">
        <v>6</v>
      </c>
      <c r="F82" s="71">
        <v>35000000</v>
      </c>
    </row>
  </sheetData>
  <mergeCells count="4">
    <mergeCell ref="A1:F1"/>
    <mergeCell ref="A2:F2"/>
    <mergeCell ref="A3:F3"/>
    <mergeCell ref="A5:F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zoomScale="120" zoomScaleNormal="120" workbookViewId="0">
      <pane ySplit="8" topLeftCell="A9" activePane="bottomLeft" state="frozen"/>
      <selection pane="bottomLeft" activeCell="I12" sqref="I12"/>
    </sheetView>
  </sheetViews>
  <sheetFormatPr baseColWidth="10" defaultRowHeight="15"/>
  <cols>
    <col min="1" max="1" width="9.42578125" customWidth="1"/>
    <col min="2" max="2" width="21.85546875" customWidth="1"/>
    <col min="3" max="3" width="13.140625" customWidth="1"/>
    <col min="4" max="4" width="14.140625" customWidth="1"/>
    <col min="5" max="5" width="12.7109375" customWidth="1"/>
    <col min="6" max="6" width="16.140625" customWidth="1"/>
    <col min="9" max="9" width="16" bestFit="1" customWidth="1"/>
  </cols>
  <sheetData>
    <row r="1" spans="1:9">
      <c r="A1" s="90" t="s">
        <v>0</v>
      </c>
      <c r="B1" s="90"/>
      <c r="C1" s="90"/>
      <c r="D1" s="90"/>
      <c r="E1" s="90"/>
      <c r="F1" s="90"/>
    </row>
    <row r="2" spans="1:9">
      <c r="A2" s="90" t="s">
        <v>6</v>
      </c>
      <c r="B2" s="90"/>
      <c r="C2" s="90"/>
      <c r="D2" s="90"/>
      <c r="E2" s="90"/>
      <c r="F2" s="90"/>
    </row>
    <row r="3" spans="1:9">
      <c r="A3" s="90" t="s">
        <v>7</v>
      </c>
      <c r="B3" s="90"/>
      <c r="C3" s="90"/>
      <c r="D3" s="90"/>
      <c r="E3" s="90"/>
      <c r="F3" s="90"/>
    </row>
    <row r="4" spans="1:9">
      <c r="A4" s="33"/>
      <c r="B4" s="34"/>
      <c r="C4" s="35"/>
      <c r="D4" s="36"/>
      <c r="E4" s="37"/>
      <c r="F4" s="37"/>
    </row>
    <row r="5" spans="1:9">
      <c r="A5" s="90" t="s">
        <v>15</v>
      </c>
      <c r="B5" s="90"/>
      <c r="C5" s="90"/>
      <c r="D5" s="90"/>
      <c r="E5" s="90"/>
      <c r="F5" s="90"/>
    </row>
    <row r="6" spans="1:9">
      <c r="A6" s="9"/>
      <c r="B6" s="10"/>
      <c r="C6" s="11"/>
      <c r="D6" s="17"/>
    </row>
    <row r="7" spans="1:9">
      <c r="A7" s="14"/>
      <c r="B7" s="15"/>
      <c r="C7" s="16"/>
      <c r="D7" s="18"/>
      <c r="E7" s="66" t="s">
        <v>9</v>
      </c>
    </row>
    <row r="8" spans="1:9" ht="25.5">
      <c r="A8" s="2" t="s">
        <v>1</v>
      </c>
      <c r="B8" s="2" t="s">
        <v>2</v>
      </c>
      <c r="C8" s="44" t="s">
        <v>8</v>
      </c>
      <c r="D8" s="55" t="s">
        <v>3</v>
      </c>
      <c r="E8" s="55" t="s">
        <v>4</v>
      </c>
      <c r="F8" s="55" t="s">
        <v>5</v>
      </c>
    </row>
    <row r="9" spans="1:9" ht="22.5">
      <c r="A9" s="24">
        <v>1</v>
      </c>
      <c r="B9" s="38" t="s">
        <v>48</v>
      </c>
      <c r="C9" s="42">
        <v>34535384</v>
      </c>
      <c r="D9" s="41">
        <v>43533</v>
      </c>
      <c r="E9" s="46" t="s">
        <v>68</v>
      </c>
      <c r="F9" s="47">
        <v>30000000</v>
      </c>
    </row>
    <row r="10" spans="1:9">
      <c r="A10" s="24">
        <v>2</v>
      </c>
      <c r="B10" s="39" t="s">
        <v>342</v>
      </c>
      <c r="C10" s="40">
        <v>900301945</v>
      </c>
      <c r="D10" s="69">
        <v>43683</v>
      </c>
      <c r="E10" s="70" t="s">
        <v>343</v>
      </c>
      <c r="F10" s="71">
        <v>2500000</v>
      </c>
    </row>
    <row r="11" spans="1:9">
      <c r="A11" s="24">
        <v>3</v>
      </c>
      <c r="B11" s="40" t="s">
        <v>527</v>
      </c>
      <c r="C11" s="40">
        <v>830504600</v>
      </c>
      <c r="D11" s="69">
        <v>43767</v>
      </c>
      <c r="E11" s="70" t="s">
        <v>528</v>
      </c>
      <c r="F11" s="71">
        <v>3913975</v>
      </c>
      <c r="I11" s="20"/>
    </row>
    <row r="12" spans="1:9" ht="22.5">
      <c r="A12" s="24">
        <v>4</v>
      </c>
      <c r="B12" s="40" t="s">
        <v>483</v>
      </c>
      <c r="C12" s="40">
        <v>900301945</v>
      </c>
      <c r="D12" s="69">
        <v>43789</v>
      </c>
      <c r="E12" s="70" t="s">
        <v>519</v>
      </c>
      <c r="F12" s="71">
        <v>2110989</v>
      </c>
    </row>
    <row r="13" spans="1:9">
      <c r="A13" s="24">
        <v>5</v>
      </c>
      <c r="B13" s="38"/>
      <c r="C13" s="42"/>
      <c r="D13" s="21"/>
      <c r="E13" s="62"/>
      <c r="F13" s="27"/>
    </row>
    <row r="14" spans="1:9">
      <c r="A14" s="24">
        <v>6</v>
      </c>
      <c r="B14" s="49"/>
      <c r="C14" s="52"/>
      <c r="D14" s="21"/>
      <c r="E14" s="28"/>
      <c r="F14" s="27"/>
    </row>
    <row r="15" spans="1:9">
      <c r="A15" s="24">
        <v>7</v>
      </c>
      <c r="B15" s="25"/>
      <c r="C15" s="42"/>
      <c r="D15" s="21"/>
      <c r="E15" s="28"/>
      <c r="F15" s="27"/>
    </row>
    <row r="16" spans="1:9">
      <c r="A16" s="24">
        <v>8</v>
      </c>
      <c r="B16" s="24"/>
      <c r="C16" s="42"/>
      <c r="D16" s="21"/>
      <c r="E16" s="24"/>
      <c r="F16" s="27"/>
    </row>
    <row r="17" spans="1:6">
      <c r="A17" s="24">
        <v>9</v>
      </c>
      <c r="B17" s="24"/>
      <c r="C17" s="52"/>
      <c r="D17" s="21"/>
      <c r="E17" s="24"/>
      <c r="F17" s="27"/>
    </row>
    <row r="18" spans="1:6">
      <c r="A18" s="24">
        <v>10</v>
      </c>
      <c r="B18" s="24"/>
      <c r="C18" s="42"/>
      <c r="D18" s="21"/>
      <c r="E18" s="24"/>
      <c r="F18" s="27"/>
    </row>
    <row r="19" spans="1:6">
      <c r="A19" s="24">
        <v>11</v>
      </c>
      <c r="B19" s="24"/>
      <c r="C19" s="42"/>
      <c r="D19" s="21"/>
      <c r="E19" s="24"/>
      <c r="F19" s="27"/>
    </row>
    <row r="20" spans="1:6">
      <c r="A20" s="24">
        <v>12</v>
      </c>
      <c r="B20" s="24"/>
      <c r="C20" s="42"/>
      <c r="D20" s="21"/>
      <c r="E20" s="24"/>
      <c r="F20" s="27"/>
    </row>
    <row r="21" spans="1:6">
      <c r="A21" s="24">
        <v>13</v>
      </c>
      <c r="B21" s="24"/>
      <c r="C21" s="42"/>
      <c r="D21" s="21"/>
      <c r="E21" s="24"/>
      <c r="F21" s="27"/>
    </row>
    <row r="22" spans="1:6">
      <c r="A22" s="24">
        <v>14</v>
      </c>
      <c r="B22" s="24"/>
      <c r="C22" s="42"/>
      <c r="D22" s="21"/>
      <c r="E22" s="24"/>
      <c r="F22" s="27"/>
    </row>
    <row r="23" spans="1:6">
      <c r="A23" s="24">
        <v>15</v>
      </c>
      <c r="B23" s="24"/>
      <c r="C23" s="42"/>
      <c r="D23" s="21"/>
      <c r="E23" s="24"/>
      <c r="F23" s="27"/>
    </row>
    <row r="24" spans="1:6">
      <c r="A24" s="24">
        <v>16</v>
      </c>
      <c r="B24" s="24"/>
      <c r="C24" s="42"/>
      <c r="D24" s="21"/>
      <c r="E24" s="24"/>
      <c r="F24" s="27"/>
    </row>
    <row r="25" spans="1:6">
      <c r="A25" s="24">
        <v>17</v>
      </c>
      <c r="B25" s="24"/>
      <c r="C25" s="42"/>
      <c r="D25" s="21"/>
      <c r="E25" s="24"/>
      <c r="F25" s="27"/>
    </row>
    <row r="26" spans="1:6">
      <c r="A26" s="24">
        <v>18</v>
      </c>
      <c r="B26" s="24"/>
      <c r="C26" s="42"/>
      <c r="D26" s="21"/>
      <c r="E26" s="24"/>
      <c r="F26" s="27"/>
    </row>
    <row r="27" spans="1:6">
      <c r="A27" s="24">
        <v>19</v>
      </c>
      <c r="B27" s="29"/>
      <c r="C27" s="42"/>
      <c r="D27" s="29"/>
      <c r="E27" s="29"/>
      <c r="F27" s="32"/>
    </row>
    <row r="28" spans="1:6">
      <c r="A28" s="24">
        <v>20</v>
      </c>
      <c r="B28" s="23"/>
      <c r="C28" s="42"/>
      <c r="D28" s="23"/>
      <c r="E28" s="23"/>
      <c r="F28" s="31"/>
    </row>
    <row r="29" spans="1:6">
      <c r="C29" s="19"/>
      <c r="F29" s="20"/>
    </row>
    <row r="30" spans="1:6">
      <c r="C30" s="19"/>
    </row>
    <row r="31" spans="1:6">
      <c r="C31" s="19"/>
    </row>
    <row r="32" spans="1:6">
      <c r="C32" s="19"/>
    </row>
    <row r="33" spans="3:3">
      <c r="C33" s="19"/>
    </row>
    <row r="34" spans="3:3">
      <c r="C34" s="19"/>
    </row>
    <row r="35" spans="3:3">
      <c r="C35" s="19"/>
    </row>
  </sheetData>
  <mergeCells count="4">
    <mergeCell ref="A1:F1"/>
    <mergeCell ref="A2:F2"/>
    <mergeCell ref="A3:F3"/>
    <mergeCell ref="A5:F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="120" zoomScaleNormal="120" workbookViewId="0">
      <pane ySplit="8" topLeftCell="A9" activePane="bottomLeft" state="frozen"/>
      <selection pane="bottomLeft" activeCell="C13" sqref="C13"/>
    </sheetView>
  </sheetViews>
  <sheetFormatPr baseColWidth="10" defaultRowHeight="15"/>
  <cols>
    <col min="1" max="1" width="9.42578125" customWidth="1"/>
    <col min="2" max="2" width="21.85546875" customWidth="1"/>
    <col min="3" max="3" width="13.140625" customWidth="1"/>
    <col min="4" max="4" width="14.140625" customWidth="1"/>
    <col min="5" max="5" width="12.7109375" customWidth="1"/>
    <col min="6" max="6" width="16.140625" customWidth="1"/>
    <col min="9" max="9" width="16" bestFit="1" customWidth="1"/>
  </cols>
  <sheetData>
    <row r="1" spans="1:10">
      <c r="A1" s="90" t="s">
        <v>0</v>
      </c>
      <c r="B1" s="90"/>
      <c r="C1" s="90"/>
      <c r="D1" s="90"/>
      <c r="E1" s="90"/>
      <c r="F1" s="90"/>
    </row>
    <row r="2" spans="1:10">
      <c r="A2" s="90" t="s">
        <v>6</v>
      </c>
      <c r="B2" s="90"/>
      <c r="C2" s="90"/>
      <c r="D2" s="90"/>
      <c r="E2" s="90"/>
      <c r="F2" s="90"/>
    </row>
    <row r="3" spans="1:10">
      <c r="A3" s="90" t="s">
        <v>7</v>
      </c>
      <c r="B3" s="90"/>
      <c r="C3" s="90"/>
      <c r="D3" s="90"/>
      <c r="E3" s="90"/>
      <c r="F3" s="90"/>
    </row>
    <row r="4" spans="1:10">
      <c r="A4" s="33"/>
      <c r="B4" s="34"/>
      <c r="C4" s="35"/>
      <c r="D4" s="36"/>
      <c r="E4" s="37"/>
      <c r="F4" s="37"/>
    </row>
    <row r="5" spans="1:10">
      <c r="A5" s="90" t="s">
        <v>15</v>
      </c>
      <c r="B5" s="90"/>
      <c r="C5" s="90"/>
      <c r="D5" s="90"/>
      <c r="E5" s="90"/>
      <c r="F5" s="90"/>
    </row>
    <row r="6" spans="1:10">
      <c r="A6" s="9"/>
      <c r="B6" s="10"/>
      <c r="C6" s="11"/>
      <c r="D6" s="17"/>
    </row>
    <row r="7" spans="1:10">
      <c r="A7" s="14"/>
      <c r="B7" s="15"/>
      <c r="C7" s="16"/>
      <c r="D7" s="18"/>
      <c r="E7" s="66" t="s">
        <v>9</v>
      </c>
    </row>
    <row r="8" spans="1:10" ht="25.5">
      <c r="A8" s="2" t="s">
        <v>1</v>
      </c>
      <c r="B8" s="2" t="s">
        <v>2</v>
      </c>
      <c r="C8" s="44" t="s">
        <v>8</v>
      </c>
      <c r="D8" s="55" t="s">
        <v>3</v>
      </c>
      <c r="E8" s="55" t="s">
        <v>4</v>
      </c>
      <c r="F8" s="55" t="s">
        <v>5</v>
      </c>
    </row>
    <row r="9" spans="1:10">
      <c r="A9" s="24">
        <v>1</v>
      </c>
      <c r="B9" s="38"/>
      <c r="C9" s="42"/>
      <c r="D9" s="41"/>
      <c r="E9" s="46"/>
      <c r="F9" s="47"/>
    </row>
    <row r="10" spans="1:10">
      <c r="A10" s="24">
        <v>2</v>
      </c>
      <c r="B10" s="49"/>
      <c r="C10" s="42"/>
      <c r="D10" s="51"/>
      <c r="E10" s="49"/>
      <c r="F10" s="50"/>
    </row>
    <row r="11" spans="1:10">
      <c r="A11" s="24">
        <v>3</v>
      </c>
      <c r="B11" s="38"/>
      <c r="C11" s="26"/>
      <c r="D11" s="21"/>
      <c r="E11" s="28"/>
      <c r="F11" s="27"/>
      <c r="I11" s="20"/>
    </row>
    <row r="12" spans="1:10">
      <c r="A12" s="24">
        <v>4</v>
      </c>
      <c r="B12" s="38"/>
      <c r="C12" s="42"/>
      <c r="D12" s="21"/>
      <c r="E12" s="28"/>
      <c r="F12" s="27"/>
      <c r="H12" s="60"/>
      <c r="I12" s="63"/>
      <c r="J12" s="60"/>
    </row>
    <row r="13" spans="1:10">
      <c r="A13" s="24">
        <v>5</v>
      </c>
      <c r="B13" s="49"/>
      <c r="C13" s="52"/>
      <c r="D13" s="21"/>
      <c r="E13" s="28"/>
      <c r="F13" s="27"/>
      <c r="H13" s="60"/>
      <c r="I13" s="60"/>
      <c r="J13" s="60"/>
    </row>
    <row r="14" spans="1:10">
      <c r="A14" s="24">
        <v>6</v>
      </c>
      <c r="B14" s="25"/>
      <c r="C14" s="42"/>
      <c r="D14" s="21"/>
      <c r="E14" s="28"/>
      <c r="F14" s="27"/>
      <c r="H14" s="60"/>
      <c r="I14" s="60"/>
      <c r="J14" s="60"/>
    </row>
    <row r="15" spans="1:10">
      <c r="A15" s="24">
        <v>7</v>
      </c>
      <c r="B15" s="24"/>
      <c r="C15" s="42"/>
      <c r="D15" s="21"/>
      <c r="E15" s="24"/>
      <c r="F15" s="27"/>
      <c r="H15" s="60"/>
      <c r="I15" s="60"/>
      <c r="J15" s="60"/>
    </row>
    <row r="16" spans="1:10">
      <c r="A16" s="24">
        <v>8</v>
      </c>
      <c r="B16" s="24"/>
      <c r="C16" s="52"/>
      <c r="D16" s="21"/>
      <c r="E16" s="24"/>
      <c r="F16" s="27"/>
      <c r="H16" s="60"/>
      <c r="I16" s="60"/>
      <c r="J16" s="60"/>
    </row>
    <row r="17" spans="1:10">
      <c r="A17" s="24">
        <v>9</v>
      </c>
      <c r="B17" s="24"/>
      <c r="C17" s="42"/>
      <c r="D17" s="21"/>
      <c r="E17" s="24"/>
      <c r="F17" s="27"/>
      <c r="H17" s="60"/>
      <c r="I17" s="60"/>
      <c r="J17" s="60"/>
    </row>
    <row r="18" spans="1:10">
      <c r="A18" s="24">
        <v>10</v>
      </c>
      <c r="B18" s="24"/>
      <c r="C18" s="42"/>
      <c r="D18" s="21"/>
      <c r="E18" s="24"/>
      <c r="F18" s="27"/>
      <c r="H18" s="60"/>
      <c r="I18" s="60"/>
      <c r="J18" s="60"/>
    </row>
    <row r="19" spans="1:10">
      <c r="A19" s="24">
        <v>11</v>
      </c>
      <c r="B19" s="24"/>
      <c r="C19" s="42"/>
      <c r="D19" s="21"/>
      <c r="E19" s="24"/>
      <c r="F19" s="27"/>
    </row>
    <row r="20" spans="1:10">
      <c r="A20" s="24">
        <v>12</v>
      </c>
      <c r="B20" s="24"/>
      <c r="C20" s="42"/>
      <c r="D20" s="21"/>
      <c r="E20" s="24"/>
      <c r="F20" s="27"/>
    </row>
    <row r="21" spans="1:10">
      <c r="A21" s="24">
        <v>13</v>
      </c>
      <c r="B21" s="24"/>
      <c r="C21" s="42"/>
      <c r="D21" s="21"/>
      <c r="E21" s="24"/>
      <c r="F21" s="27"/>
    </row>
    <row r="22" spans="1:10">
      <c r="A22" s="24">
        <v>14</v>
      </c>
      <c r="B22" s="24"/>
      <c r="C22" s="42"/>
      <c r="D22" s="21"/>
      <c r="E22" s="24"/>
      <c r="F22" s="27"/>
    </row>
    <row r="23" spans="1:10">
      <c r="A23" s="24">
        <v>15</v>
      </c>
      <c r="B23" s="24"/>
      <c r="C23" s="42"/>
      <c r="D23" s="21"/>
      <c r="E23" s="24"/>
      <c r="F23" s="27"/>
    </row>
    <row r="24" spans="1:10">
      <c r="A24" s="24">
        <v>16</v>
      </c>
      <c r="B24" s="24"/>
      <c r="C24" s="42"/>
      <c r="D24" s="21"/>
      <c r="E24" s="24"/>
      <c r="F24" s="27"/>
    </row>
    <row r="25" spans="1:10">
      <c r="A25" s="24">
        <v>17</v>
      </c>
      <c r="B25" s="24"/>
      <c r="C25" s="42"/>
      <c r="D25" s="21"/>
      <c r="E25" s="24"/>
      <c r="F25" s="27"/>
    </row>
    <row r="26" spans="1:10">
      <c r="A26" s="24">
        <v>18</v>
      </c>
      <c r="B26" s="24"/>
      <c r="C26" s="42"/>
      <c r="D26" s="21"/>
      <c r="E26" s="24"/>
      <c r="F26" s="27"/>
    </row>
    <row r="27" spans="1:10">
      <c r="A27" s="24">
        <v>19</v>
      </c>
      <c r="B27" s="29"/>
      <c r="C27" s="42"/>
      <c r="D27" s="29"/>
      <c r="E27" s="29"/>
      <c r="F27" s="32"/>
    </row>
    <row r="28" spans="1:10">
      <c r="A28" s="24">
        <v>20</v>
      </c>
      <c r="B28" s="23"/>
      <c r="C28" s="42"/>
      <c r="D28" s="23"/>
      <c r="E28" s="23"/>
      <c r="F28" s="31"/>
    </row>
    <row r="29" spans="1:10">
      <c r="C29" s="19"/>
      <c r="F29" s="20"/>
    </row>
    <row r="30" spans="1:10">
      <c r="C30" s="19"/>
    </row>
    <row r="31" spans="1:10">
      <c r="C31" s="19"/>
    </row>
    <row r="32" spans="1:10">
      <c r="C32" s="19"/>
    </row>
    <row r="33" spans="3:3">
      <c r="C33" s="19"/>
    </row>
    <row r="34" spans="3:3">
      <c r="C34" s="19"/>
    </row>
    <row r="35" spans="3:3">
      <c r="C35" s="19"/>
    </row>
  </sheetData>
  <mergeCells count="4">
    <mergeCell ref="A1:F1"/>
    <mergeCell ref="A2:F2"/>
    <mergeCell ref="A3:F3"/>
    <mergeCell ref="A5:F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21" sqref="P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GSTOS GRALES VIG. ACTUAL</vt:lpstr>
      <vt:lpstr>RECURSO BIESO-DIRECCIONES </vt:lpstr>
      <vt:lpstr>RECURSO 16</vt:lpstr>
      <vt:lpstr>INVERSION</vt:lpstr>
      <vt:lpstr>Hoja1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NBONILL</dc:creator>
  <cp:lastModifiedBy>MEPOY - JOHN ENEIDER ANACONA BUESAQUILLO</cp:lastModifiedBy>
  <cp:lastPrinted>2016-10-04T21:43:47Z</cp:lastPrinted>
  <dcterms:created xsi:type="dcterms:W3CDTF">2014-03-12T15:54:45Z</dcterms:created>
  <dcterms:modified xsi:type="dcterms:W3CDTF">2020-01-01T03:03:08Z</dcterms:modified>
</cp:coreProperties>
</file>