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bookViews>
  <sheets>
    <sheet name="MEVAL" sheetId="1" r:id="rId1"/>
    <sheet name="BIESO" sheetId="8" r:id="rId2"/>
    <sheet name="RESERVA PRESUPUESTAL 2017" sheetId="9" r:id="rId3"/>
    <sheet name="INVERSION " sheetId="10" r:id="rId4"/>
  </sheets>
  <definedNames>
    <definedName name="_xlnm._FilterDatabase" localSheetId="1" hidden="1">BIESO!$A$1:$K$56</definedName>
    <definedName name="_xlnm._FilterDatabase" localSheetId="3" hidden="1">'INVERSION '!$A$1:$K$7</definedName>
    <definedName name="_xlnm._FilterDatabase" localSheetId="0" hidden="1">MEVAL!$A$1:$K$461</definedName>
    <definedName name="_xlnm.Print_Area" localSheetId="1">BIESO!$A$1:$K$57</definedName>
    <definedName name="_xlnm.Print_Area" localSheetId="0">MEVAL!$A$1:$K$460</definedName>
  </definedNames>
  <calcPr calcId="162913"/>
</workbook>
</file>

<file path=xl/calcChain.xml><?xml version="1.0" encoding="utf-8"?>
<calcChain xmlns="http://schemas.openxmlformats.org/spreadsheetml/2006/main">
  <c r="F443" i="1" l="1"/>
  <c r="F454" i="1" l="1"/>
  <c r="F452" i="1"/>
  <c r="F451" i="1"/>
  <c r="F448" i="1"/>
  <c r="F442" i="1" l="1"/>
  <c r="F435" i="1" l="1"/>
  <c r="F431" i="1" l="1"/>
  <c r="F421" i="1" l="1"/>
  <c r="M384" i="1" l="1"/>
  <c r="O354" i="1" l="1"/>
  <c r="O355" i="1" s="1"/>
  <c r="F270" i="1" l="1"/>
  <c r="M30" i="8" l="1"/>
  <c r="M31" i="8" s="1"/>
  <c r="F8" i="8" l="1"/>
  <c r="F5" i="8" l="1"/>
  <c r="F57" i="8" l="1"/>
</calcChain>
</file>

<file path=xl/comments1.xml><?xml version="1.0" encoding="utf-8"?>
<comments xmlns="http://schemas.openxmlformats.org/spreadsheetml/2006/main">
  <authors>
    <author>Autor</author>
  </authors>
  <commentList>
    <comment ref="A126" authorId="0" shapeId="0">
      <text>
        <r>
          <rPr>
            <b/>
            <sz val="9"/>
            <color indexed="81"/>
            <rFont val="Tahoma"/>
            <family val="2"/>
          </rPr>
          <t>Autor:</t>
        </r>
        <r>
          <rPr>
            <sz val="9"/>
            <color indexed="81"/>
            <rFont val="Tahoma"/>
            <family val="2"/>
          </rPr>
          <t xml:space="preserve">
Se modifico Turno por Disponibilidad del Cupo PAC del 122 paso al turno 125</t>
        </r>
      </text>
    </comment>
    <comment ref="G437" authorId="0" shapeId="0">
      <text>
        <r>
          <rPr>
            <b/>
            <sz val="9"/>
            <color indexed="81"/>
            <rFont val="Tahoma"/>
            <family val="2"/>
          </rPr>
          <t>Turno anulado - fact del 31/12/2018</t>
        </r>
      </text>
    </comment>
  </commentList>
</comments>
</file>

<file path=xl/sharedStrings.xml><?xml version="1.0" encoding="utf-8"?>
<sst xmlns="http://schemas.openxmlformats.org/spreadsheetml/2006/main" count="2589" uniqueCount="719">
  <si>
    <t>TURNO</t>
  </si>
  <si>
    <t xml:space="preserve">PROVEEDOR </t>
  </si>
  <si>
    <t># FACTURA</t>
  </si>
  <si>
    <t># CONTRATO</t>
  </si>
  <si>
    <t>SISCO</t>
  </si>
  <si>
    <t>FECHA DE RECEPCIÓN</t>
  </si>
  <si>
    <t>VALOR</t>
  </si>
  <si>
    <t>NRO. RADICADO SIIF</t>
  </si>
  <si>
    <t>RECURSO</t>
  </si>
  <si>
    <t>FECHA DE PAGO</t>
  </si>
  <si>
    <t>MES</t>
  </si>
  <si>
    <t>ENERO</t>
  </si>
  <si>
    <t>FEBRERO</t>
  </si>
  <si>
    <t>MARZO</t>
  </si>
  <si>
    <t xml:space="preserve"># FACTURAS  y/o CUENTA DE COBRO </t>
  </si>
  <si>
    <t>ABRIL</t>
  </si>
  <si>
    <t>MAYO</t>
  </si>
  <si>
    <t>JUNIO</t>
  </si>
  <si>
    <t>JULIO</t>
  </si>
  <si>
    <t>AGOSTO</t>
  </si>
  <si>
    <t>SEPTIEMBRE</t>
  </si>
  <si>
    <t>OCTUBRE</t>
  </si>
  <si>
    <t xml:space="preserve">NOVIEMBRE </t>
  </si>
  <si>
    <t>NOVIEMBRE</t>
  </si>
  <si>
    <t>DICIEMBRE</t>
  </si>
  <si>
    <t>INMOBILIARIA LA 30 S.A.S</t>
  </si>
  <si>
    <t>12-1-10074-17</t>
  </si>
  <si>
    <t>CSF</t>
  </si>
  <si>
    <t>12-1-10080-17</t>
  </si>
  <si>
    <t>12-1-10041-17</t>
  </si>
  <si>
    <t>VANESSA CAROLINA NEGRETE RIVERA</t>
  </si>
  <si>
    <t>005</t>
  </si>
  <si>
    <t>12-1-10067-17</t>
  </si>
  <si>
    <t>SSF</t>
  </si>
  <si>
    <t>12-8-10038-17</t>
  </si>
  <si>
    <t>INGEFE S.A.S.</t>
  </si>
  <si>
    <t>142922 - 142920</t>
  </si>
  <si>
    <t>CONSORCIO ALMAX</t>
  </si>
  <si>
    <t>CONSORCIO SERVIAUTOMOTRIZ ABURRA MOTORS</t>
  </si>
  <si>
    <t>12-7-10055-17</t>
  </si>
  <si>
    <t>12-7-10054-17</t>
  </si>
  <si>
    <t>M00000003</t>
  </si>
  <si>
    <t>011</t>
  </si>
  <si>
    <t>12-1-10035-17</t>
  </si>
  <si>
    <t>EDATEL S.A. E.S.P</t>
  </si>
  <si>
    <t>5005586</t>
  </si>
  <si>
    <t>143259 - 143260</t>
  </si>
  <si>
    <t>143258</t>
  </si>
  <si>
    <t>12-8-10042-17</t>
  </si>
  <si>
    <t>12-8-10043-17</t>
  </si>
  <si>
    <t>12-8-10044-17</t>
  </si>
  <si>
    <t>12-8-10045-17</t>
  </si>
  <si>
    <t>12-8-10046-17</t>
  </si>
  <si>
    <t>12-8-10047-17</t>
  </si>
  <si>
    <t>12-8-10048-17</t>
  </si>
  <si>
    <t>12-8-10049-17</t>
  </si>
  <si>
    <t>12-8-10050-17</t>
  </si>
  <si>
    <t>12-8-10051-17</t>
  </si>
  <si>
    <t>SÁNCHEZ ZABALA IGNACIO Y/O SERVICENTRO LOS YARUMOS</t>
  </si>
  <si>
    <t xml:space="preserve">USUGA DAVID LUIS EDUARDO Y/O ESTACIÓN DEL RIO </t>
  </si>
  <si>
    <t>GONZALEZ TORRES ARIOLFO ASDRUBAL Y/O ESTACION DE SERVICIOS EL OASIS</t>
  </si>
  <si>
    <t>SOCIEDAD INVERSIONES HERMANOS VILLEGAS Y ASOCIADOS LTDA.</t>
  </si>
  <si>
    <t>RAUL ALBERTO GOMEZ DUQUE</t>
  </si>
  <si>
    <t>INVERSORA GALAXIA S.A.S.</t>
  </si>
  <si>
    <t>SAN MIGUEL E.D.S. S.A.S</t>
  </si>
  <si>
    <t xml:space="preserve">CASTAÑEDA GIRALDO JORGE IVAN Y/O ESTACION CENTRAL DE SERVICIOS TERPEL TAMESIS  </t>
  </si>
  <si>
    <t>ELEJALDE GAVIRIA MAURICIO Y/O SERVICENTRO NUTIBARA</t>
  </si>
  <si>
    <t xml:space="preserve">MUÑETONES YARCE HUGO ALONSO Y/O ESTACION DE SERVICIO AMALFI  </t>
  </si>
  <si>
    <t>0100317</t>
  </si>
  <si>
    <t>032595</t>
  </si>
  <si>
    <t>0874</t>
  </si>
  <si>
    <t>CP190</t>
  </si>
  <si>
    <t>Cuenta de Cobro 016</t>
  </si>
  <si>
    <t>Cuenta de Cobro 005-18</t>
  </si>
  <si>
    <t>INVERSORA GALAXIA S.A.S. DISTRITO</t>
  </si>
  <si>
    <t>12-8-10052-17</t>
  </si>
  <si>
    <t>DISTRACOM S.A. SONSON</t>
  </si>
  <si>
    <t>DISTRACOM S.A. CAUCASIA</t>
  </si>
  <si>
    <t>DISTRACOM S.A. DIRAN - CAUCASIA</t>
  </si>
  <si>
    <t>13474</t>
  </si>
  <si>
    <t>12-8-10069-17</t>
  </si>
  <si>
    <t>MENDOZA OCHOA JUAN DIEGO Y/O ESTACION DE SERVICIO LA CHAPARRALA</t>
  </si>
  <si>
    <t>ESTACIÓN DE SERVICIO LA VARIANTE DE SANTA FE DE ANTIOQUIA LTDA.</t>
  </si>
  <si>
    <t>12-8-10082-17</t>
  </si>
  <si>
    <t>LLAS INGENIERIA Y/O ALVAREZ QUIMBAYA ALEXANDER</t>
  </si>
  <si>
    <t>12-7-10077-17</t>
  </si>
  <si>
    <t>006</t>
  </si>
  <si>
    <t>12-8-10053-17</t>
  </si>
  <si>
    <t>EDS LOS MINEROS 7 S.A.S.</t>
  </si>
  <si>
    <t>012-E7-12746</t>
  </si>
  <si>
    <t>M00000004
A00000007</t>
  </si>
  <si>
    <t>0012 - 0013 - 0014</t>
  </si>
  <si>
    <t>16418 - 16518</t>
  </si>
  <si>
    <t>UNION TEMPORAL ASEO COLOMBIA</t>
  </si>
  <si>
    <t>Orden de Compra 20039</t>
  </si>
  <si>
    <t>1700 - 1701</t>
  </si>
  <si>
    <t>CONSORCIO I-G</t>
  </si>
  <si>
    <t>12-6-10027-17</t>
  </si>
  <si>
    <t>0130 - 0133</t>
  </si>
  <si>
    <t>1794 - 1800 - 1793 - 1798</t>
  </si>
  <si>
    <t>1703 - 1702 - 1726 - 1796 - 1797 - 1795</t>
  </si>
  <si>
    <t xml:space="preserve">19818 - 19918 </t>
  </si>
  <si>
    <t>20218 - 20318</t>
  </si>
  <si>
    <t>M00000006 M00000008 A00000008</t>
  </si>
  <si>
    <t xml:space="preserve">0015 - 0016 - 0017 - 0018 - 0019 - 0020 -  </t>
  </si>
  <si>
    <t>5005701-39</t>
  </si>
  <si>
    <t>144673 - 144674</t>
  </si>
  <si>
    <t>144672</t>
  </si>
  <si>
    <t>007</t>
  </si>
  <si>
    <t>12-5-10070-17</t>
  </si>
  <si>
    <t>SERVICIOS POSTALES NACIONALES S.A</t>
  </si>
  <si>
    <t>SPN-03-100309 / SPN-03-10310</t>
  </si>
  <si>
    <t>100325</t>
  </si>
  <si>
    <t>017</t>
  </si>
  <si>
    <t>032981</t>
  </si>
  <si>
    <t>0889 - 0890</t>
  </si>
  <si>
    <t>1026</t>
  </si>
  <si>
    <t>INVERSORA GALAXIA S.A.S. DIRAN</t>
  </si>
  <si>
    <t>CP251</t>
  </si>
  <si>
    <t>010-18</t>
  </si>
  <si>
    <t>012-E7-13020</t>
  </si>
  <si>
    <t xml:space="preserve">21218 - 21318 </t>
  </si>
  <si>
    <t>0136</t>
  </si>
  <si>
    <t>0354 - 0355 - 0346 - 0351 - 0349 - 0350 -</t>
  </si>
  <si>
    <t>COMERCIALIZADORA DOS GAVIRIAS S.AS.</t>
  </si>
  <si>
    <t>12-8-10081-17</t>
  </si>
  <si>
    <t>ENLACE 7 S.A.S.</t>
  </si>
  <si>
    <t>12-7-10006-18</t>
  </si>
  <si>
    <t>146076</t>
  </si>
  <si>
    <t>5005924-50</t>
  </si>
  <si>
    <t>ORGANIZACIÓN TERPEL S.A.</t>
  </si>
  <si>
    <t>Orden de Compra 19265</t>
  </si>
  <si>
    <t xml:space="preserve">AR9018004407 - AR9018006444 - AR9018010409 - AR9018010423 - AR9018013766 - AR9018017595 -  AR9018020823 -   </t>
  </si>
  <si>
    <t>1889 - 1899 - 1900</t>
  </si>
  <si>
    <t>1896 - 1897 - 1901</t>
  </si>
  <si>
    <t>0078 - 0079 - 0080 - 0081 - 0084 -0085 -  0086 - 0087 - 0091 - 0092 - 0093 - 0094</t>
  </si>
  <si>
    <t>1455 -1462</t>
  </si>
  <si>
    <t>27318 - 27418</t>
  </si>
  <si>
    <t>AR9018004408 AR9018004410 AR9018004409 AR9018004405 AR9018006445 AR9018006456 AR9018006446 AR9018006442 AR9018010410 AR9018010413 AR9018010411 AR9018010408 AR9018010419 AR9018010425 AR9018010427 AR9018010426 AR9018013764 AR9018013768 AR9018013770 AR9018013767 AR9018017596 AR9018017601 AR9018017597 AR9018017593 AR9018020826 AR9018020833 AR9018020829 AR9018020816  AR9018006448 AR9018010412 AR9018010428 AR9018013769 AR9018017599 AR9018020831 AR9018004406 AR9018006443 AR9018010421 AR9018013765 AR9018017594 AR9018020819</t>
  </si>
  <si>
    <t>0100341</t>
  </si>
  <si>
    <t>018</t>
  </si>
  <si>
    <t>033407</t>
  </si>
  <si>
    <t>0901</t>
  </si>
  <si>
    <t>CP336</t>
  </si>
  <si>
    <t>011-18</t>
  </si>
  <si>
    <t>13710</t>
  </si>
  <si>
    <t>116923</t>
  </si>
  <si>
    <t>AR9018004404 - AR9018006438 - AR9018006476 - AR9018010407 - AR9018010417 - AR9018013762 - AR9018017592 - AR9018020813</t>
  </si>
  <si>
    <t>29618  - 29718</t>
  </si>
  <si>
    <t>27818 - 30118</t>
  </si>
  <si>
    <t>008</t>
  </si>
  <si>
    <t>SPN-03-10452 / SPN-03-10454 / SPN-03-10453</t>
  </si>
  <si>
    <t>012-E7-13201</t>
  </si>
  <si>
    <t xml:space="preserve">M000000007 - A0000000010 - A000000009 - </t>
  </si>
  <si>
    <t xml:space="preserve">0021 - 0022 - 0023 </t>
  </si>
  <si>
    <t>PANAMERICANA LIBRERIA Y PAPELERIA SA</t>
  </si>
  <si>
    <t>Orden de Compra 25839</t>
  </si>
  <si>
    <t>COMERCIALIZADORA DOS GAVIRIAS S.A.S.</t>
  </si>
  <si>
    <t>12-8-10007-18</t>
  </si>
  <si>
    <t>0356 - 0357 - 0358 - 0359 - 0360 - 0361</t>
  </si>
  <si>
    <t xml:space="preserve">31218 - 31318 </t>
  </si>
  <si>
    <t xml:space="preserve">31018 - 31118 </t>
  </si>
  <si>
    <t>M000000009</t>
  </si>
  <si>
    <t>0026 - 0025 - 0024</t>
  </si>
  <si>
    <t>32518 - 32618</t>
  </si>
  <si>
    <t>1473 - 1476</t>
  </si>
  <si>
    <t>1469 - 1474 - 1471</t>
  </si>
  <si>
    <t>0138</t>
  </si>
  <si>
    <t>0370 - 0371 - 0372</t>
  </si>
  <si>
    <t>1994 - 1995 -1996</t>
  </si>
  <si>
    <t>UNIÓN TEMPORAL A4 – 2015</t>
  </si>
  <si>
    <t>Orden de Compra 24910</t>
  </si>
  <si>
    <t>ESPUMADOS S.A.</t>
  </si>
  <si>
    <t>Orden de Compra 24965</t>
  </si>
  <si>
    <t>CSF - SSF</t>
  </si>
  <si>
    <t>12-8-10010-18</t>
  </si>
  <si>
    <t>147461</t>
  </si>
  <si>
    <t>5006091-84</t>
  </si>
  <si>
    <t>147306 - 147307 - 146078 - 147462 - 147463</t>
  </si>
  <si>
    <t>009</t>
  </si>
  <si>
    <t>1993 - 1991 - 1997</t>
  </si>
  <si>
    <t>0368 - 0373</t>
  </si>
  <si>
    <t>0091 - 0090</t>
  </si>
  <si>
    <t>00378414 - 00378415 - 00382190</t>
  </si>
  <si>
    <t>0098 - 0099 - 00100 - 00101</t>
  </si>
  <si>
    <t>0096 -0097</t>
  </si>
  <si>
    <t>0100351</t>
  </si>
  <si>
    <t>019</t>
  </si>
  <si>
    <t>033964</t>
  </si>
  <si>
    <t>0911</t>
  </si>
  <si>
    <t>CP392</t>
  </si>
  <si>
    <t>014-18</t>
  </si>
  <si>
    <t>13885</t>
  </si>
  <si>
    <t>117147</t>
  </si>
  <si>
    <t>E7-13380</t>
  </si>
  <si>
    <t>AR9018025066 - AR9018028447</t>
  </si>
  <si>
    <t>ORGANIZACIÓN TERPEL S.A. DEANT</t>
  </si>
  <si>
    <t>ORGANIZACIÓN TERPEL S.A. ESCER</t>
  </si>
  <si>
    <t>AR9018025069 - AR9018028455</t>
  </si>
  <si>
    <t>AR9018026358 - AR9018028459 - AR9018025068 - AR9018028452 - AR9018026357 - AR9018026359 - AR9018025067 - AR9018025071 - AR9018028456 - AR9018028458 - AR9018028460 - AR9018028450</t>
  </si>
  <si>
    <t>ORGANIZACIÓN TERPEL S.A. REGION6 - DIRAN - MEVAL</t>
  </si>
  <si>
    <t xml:space="preserve">36218  - 36318 </t>
  </si>
  <si>
    <t>36518 - 36618</t>
  </si>
  <si>
    <t>36918 - 37018</t>
  </si>
  <si>
    <t>37118 - 37218 - 37318 - 37418</t>
  </si>
  <si>
    <t>12-6-10011-18</t>
  </si>
  <si>
    <t>O.L. INGENIERÍA DE CONSTRUCCIÓN S.A.S.</t>
  </si>
  <si>
    <t>0294 - 0295 - 0296 - 0298</t>
  </si>
  <si>
    <t>SPN-03-10646 / SPN-03-10647</t>
  </si>
  <si>
    <t>M000000010 - A000000011 - M000000011 - A000000012 - M000000012</t>
  </si>
  <si>
    <t>0027 - 0035 - 0028 - 0030 - 0031 - 0033 - 0034 - 0029 - 0032</t>
  </si>
  <si>
    <t>39918 - 40018</t>
  </si>
  <si>
    <t>40618 - 40718 - 40818 - 40918</t>
  </si>
  <si>
    <t>40418 - 40518</t>
  </si>
  <si>
    <t>41218 - 41318</t>
  </si>
  <si>
    <t>SPN-03-10181 / SPN-03-10180</t>
  </si>
  <si>
    <t>24/05/218</t>
  </si>
  <si>
    <t>UNIPLES S.A</t>
  </si>
  <si>
    <t>Orden de Compra 23383</t>
  </si>
  <si>
    <t>CO 135803 - CO135804</t>
  </si>
  <si>
    <t>41618 - 41718</t>
  </si>
  <si>
    <t>1489 - 1492</t>
  </si>
  <si>
    <t>42518 - 42618</t>
  </si>
  <si>
    <t>0140</t>
  </si>
  <si>
    <t xml:space="preserve">2105 - 2118 - 2119 - 2120  </t>
  </si>
  <si>
    <t>0375 - 0376 - 0377</t>
  </si>
  <si>
    <t>45018 - 45118</t>
  </si>
  <si>
    <t>148838 - 150071 - 148839</t>
  </si>
  <si>
    <t>010</t>
  </si>
  <si>
    <t>2116 - 2117 - 2121 - 2104</t>
  </si>
  <si>
    <t>Orden de Compra 28000</t>
  </si>
  <si>
    <t>Orden de Compra 28001</t>
  </si>
  <si>
    <t>Orden de Compra 28004</t>
  </si>
  <si>
    <t>Orden de Compra 28013</t>
  </si>
  <si>
    <t>Orden de Compra 28017</t>
  </si>
  <si>
    <t>Orden de Compra 28018</t>
  </si>
  <si>
    <t>Orden de Compra 28019</t>
  </si>
  <si>
    <t>SOLUCIONES DE IMPRESIÓN CORPORATIVA S.A.S.</t>
  </si>
  <si>
    <t>Orden de Compra 26932</t>
  </si>
  <si>
    <t>LA PREVISORA S A COMPAÑIA DE SEGUROS MEVAL</t>
  </si>
  <si>
    <t>020</t>
  </si>
  <si>
    <t>0100355</t>
  </si>
  <si>
    <t>034495</t>
  </si>
  <si>
    <t>0921 - 0922</t>
  </si>
  <si>
    <t>CP444</t>
  </si>
  <si>
    <t>020-18</t>
  </si>
  <si>
    <t>Cuenta de Cobro 0798-2018 
Cuenta de Cobro 1174-2018</t>
  </si>
  <si>
    <t>SSF - CSF</t>
  </si>
  <si>
    <t>12-7-10015-18</t>
  </si>
  <si>
    <t>EQUIPARO LTDA</t>
  </si>
  <si>
    <t>46718 - 46818</t>
  </si>
  <si>
    <t>47018 - 47118 - 47218</t>
  </si>
  <si>
    <t>48318 - 48418</t>
  </si>
  <si>
    <t>UNION TEMPORAL SERVICOL 2016</t>
  </si>
  <si>
    <t>Orden de Compra 25114</t>
  </si>
  <si>
    <t>385-386-387-376-379-382-377-380-383</t>
  </si>
  <si>
    <t xml:space="preserve">50318  - 50418 </t>
  </si>
  <si>
    <t>1495 - 1496</t>
  </si>
  <si>
    <t>CO 135170 - 135168 - 135166 - 135167 - 135169</t>
  </si>
  <si>
    <t>148837</t>
  </si>
  <si>
    <t>5006234-29</t>
  </si>
  <si>
    <t>00103 - 00104 - 00105</t>
  </si>
  <si>
    <t>00106 - 00108</t>
  </si>
  <si>
    <t>0378 - 0380</t>
  </si>
  <si>
    <t>SPN-03-10725 / SPN-03-10722 / SPN-03-10706</t>
  </si>
  <si>
    <t>Cuenta de Cobro 1176-2018 
Cuenta de Cobro 1178-2018</t>
  </si>
  <si>
    <t>M0000000015 - A0000000013 - M0000000013 - M0000000014</t>
  </si>
  <si>
    <t>0038 - 0046 - 0045 - 0043 - 0044 - 0039 - 0037 - 0036 - 0040 - 0042</t>
  </si>
  <si>
    <t xml:space="preserve">52618 - 52718 </t>
  </si>
  <si>
    <t xml:space="preserve">52818  - 52918 </t>
  </si>
  <si>
    <t>53018 - 53118 - 53218 - 53318 - 53418 - 53518</t>
  </si>
  <si>
    <t>AR9018034389
AR9018034389
AR9018034455
AR9018034471
AR9018034390
AR9018034458
AR9018034472
AR9018034474
AR9018036737
AR9018036740
AR9018036714
AR9018036744
AR9018036731
AR9018036721
 AR9018032918
 AR9018036711
AR9018036728
 AR9018036726
AR9018032921
 AR9018032922
 AR9018036722
 AR9018034434
AR9018034438
AR9018036720
AR9018032925</t>
  </si>
  <si>
    <t>0300 - 0301 - 0302 - 0303</t>
  </si>
  <si>
    <t xml:space="preserve">54718 - 54818 </t>
  </si>
  <si>
    <t>GONZALEZ SANCHEZ JORGE ALEJANDRO</t>
  </si>
  <si>
    <t>12-6-10012-18</t>
  </si>
  <si>
    <t>0209 - 0210</t>
  </si>
  <si>
    <t>3088 - 3089</t>
  </si>
  <si>
    <t>0100359 - 0100358</t>
  </si>
  <si>
    <t>021</t>
  </si>
  <si>
    <t>938 - 939 - 940 - 941</t>
  </si>
  <si>
    <t>1309</t>
  </si>
  <si>
    <t>023-18</t>
  </si>
  <si>
    <t>16253 - 16254</t>
  </si>
  <si>
    <t>0142</t>
  </si>
  <si>
    <t>2188 - 2187 - 2189</t>
  </si>
  <si>
    <t>0381-0382-0383</t>
  </si>
  <si>
    <t xml:space="preserve">12-7-10016-18 </t>
  </si>
  <si>
    <t>1521 - 1520 - 1526 - 1527 - 1528 - 1530 - 1532 - 1533 - 1535 - 1536 - 1564 - 1565 - 1522 - 1523 - 1524 - 1525 - 1537 - 1538 -</t>
  </si>
  <si>
    <t xml:space="preserve">55318 - 55418 </t>
  </si>
  <si>
    <t>0384 - 0385</t>
  </si>
  <si>
    <t>17449 - 17448</t>
  </si>
  <si>
    <t xml:space="preserve">2185 - 2186 - 2190 - 2192 2191 </t>
  </si>
  <si>
    <t>150237 - 150238</t>
  </si>
  <si>
    <t>SPN-03-10833/ SPN-03-10835</t>
  </si>
  <si>
    <t>Y YO S.A.S.</t>
  </si>
  <si>
    <t>12-7-10004-18</t>
  </si>
  <si>
    <t>039</t>
  </si>
  <si>
    <t>RCN Radio (RADIO CADENA NACIONAL. S.A.S)</t>
  </si>
  <si>
    <t>12-8-10009-18</t>
  </si>
  <si>
    <t>1587142 - 1588025</t>
  </si>
  <si>
    <t>034986</t>
  </si>
  <si>
    <t>1315</t>
  </si>
  <si>
    <t>00109 - 00110 - 00111</t>
  </si>
  <si>
    <t xml:space="preserve">56318 - 56418 - 56518 </t>
  </si>
  <si>
    <t xml:space="preserve">58618 - 58718 </t>
  </si>
  <si>
    <t>00112 - 00113</t>
  </si>
  <si>
    <t>12-6-10013-18</t>
  </si>
  <si>
    <t>UNION TEMPORAL IP ANTIOQUIA 2018</t>
  </si>
  <si>
    <t>01 - 02 - 03 - 04 - 05 - 06 - 07 - 08 - 09 - 10 - 11 - 12 - 13</t>
  </si>
  <si>
    <t>12-6-10014-18</t>
  </si>
  <si>
    <t>UNION TEMPORAL I.A. MEVAL 2018</t>
  </si>
  <si>
    <t>60918 - 61018</t>
  </si>
  <si>
    <t>0307 - 0308</t>
  </si>
  <si>
    <t>150236</t>
  </si>
  <si>
    <t>TRANSPORTE Y TURISMO 1 A S.A.S.</t>
  </si>
  <si>
    <t>12-7-10005-18</t>
  </si>
  <si>
    <t>10745 - 10746 - 10747</t>
  </si>
  <si>
    <t>1475 - 1576</t>
  </si>
  <si>
    <t>M000000019 - A0000000014 - M000000017 - A0000000016 - M000000021 - A0000000015 - M000000016 - M000000018 - M00000020</t>
  </si>
  <si>
    <t xml:space="preserve">0056 - 0054 - 0050 - 0058 - 0047 - 0055 - 0051 - 0052 - 0049 - 0057 - 0053 </t>
  </si>
  <si>
    <t>61918 - 62018 - 62118</t>
  </si>
  <si>
    <t>62218 - 62318 - 62418 - 62518 - 62618</t>
  </si>
  <si>
    <t>ORGANIZACIÓN TERPEL S.A. DEANT-ESCER-CLIPO</t>
  </si>
  <si>
    <t>65118 - 65218 - 65318</t>
  </si>
  <si>
    <t>AR9018041081 - AR9018041091 - AR9018044349 -  AR9018041084 - AR9018041095 -  AR9018044361 - AR9018041083 - AR9018041094 - AR9018044353 - AR9018041085 - AR9018041096 - AR9018044363 - AR9018041086 - AR9018041097 -  AR9018044369 -</t>
  </si>
  <si>
    <t xml:space="preserve">Cuenta de Cobro 1564-2018 </t>
  </si>
  <si>
    <t>428 - 429 - 430</t>
  </si>
  <si>
    <t>65918 - 66018</t>
  </si>
  <si>
    <t>REGION6:   AR9018047062    MEVAL: AR9018047063 - AR9018047062 - AR9018041082 - AR9018041088 - AR9018041089 -AR9018041087 - AR9018041090 - AR9018041099 - AR9018041100 - AR9018041101 - AR9018041093 - AR9018041098 - AR9018041092 - AR9018044350 - AR9018044371 - AR9018044381 - AR9018044352 - AR9018044375 - AR9018044379     JUSTICIA Y PAZ DIPRO: AR9018041087 - AR9018041090 - AR9018041099 - AR9018041100 - AR9018041101 -  AR9018041093 - AR9018041098 - AR9018041092 - AR9018044350 - AR9018044371</t>
  </si>
  <si>
    <t>0309 - 0310 - 0311</t>
  </si>
  <si>
    <t>0143</t>
  </si>
  <si>
    <t>0388 - 0389</t>
  </si>
  <si>
    <t>1619 – 1630 – 1631 – 1632 – 1633 – 1634 – 1635 – 1636 – 1637 – 1638 – 1620 – 1621 – 1622 - 1623 – 1624 – 1625 – 1626 – 1627 – 1628 – 1639 – 1640 - 1641 - 1597 – 1601 – 1605 – 1613 – 1614 – 1615 – 1696 – 1598 – 1599 – 1600 – 1602 – 1603 – 1604 – 1608 – 1609 – 1610 – 1611 - 1612</t>
  </si>
  <si>
    <t>2 - 3</t>
  </si>
  <si>
    <t>15 - 20 - 14 - 16 -17 - 18 - 19 - 22 - 23</t>
  </si>
  <si>
    <t>1594 - 1595</t>
  </si>
  <si>
    <t>1517 - 1590</t>
  </si>
  <si>
    <t>ENLACE 7 S.A.S. HIDROITUANGO</t>
  </si>
  <si>
    <t>012 - 013</t>
  </si>
  <si>
    <t>3103 - 3109</t>
  </si>
  <si>
    <t>022</t>
  </si>
  <si>
    <t>035478</t>
  </si>
  <si>
    <t>959 - 958</t>
  </si>
  <si>
    <t>CP550</t>
  </si>
  <si>
    <t>028-18</t>
  </si>
  <si>
    <t>118351</t>
  </si>
  <si>
    <t xml:space="preserve"> CSF</t>
  </si>
  <si>
    <t>Cuenta de Cobro 1568-2018 Cuenta de Cobro 1570-2018</t>
  </si>
  <si>
    <t>0316 - 0317</t>
  </si>
  <si>
    <t>0215</t>
  </si>
  <si>
    <t>69218 - 69418</t>
  </si>
  <si>
    <t xml:space="preserve">70218 - 70318 </t>
  </si>
  <si>
    <t>70718 - 70818</t>
  </si>
  <si>
    <t>72018 - 72118</t>
  </si>
  <si>
    <t>Cuenta de Cobro 1566-2018</t>
  </si>
  <si>
    <t>213 - 214</t>
  </si>
  <si>
    <t>SPN-03-10990/ SPN-03-10991</t>
  </si>
  <si>
    <t>5006351-04 / 5006556-61</t>
  </si>
  <si>
    <t>447 - 445 - 446</t>
  </si>
  <si>
    <t>17465 - 17466 - 17467</t>
  </si>
  <si>
    <t>0386 - 0387</t>
  </si>
  <si>
    <t>CO 137668 - 137442 - 137669 - 137441 - 137667</t>
  </si>
  <si>
    <t>AR9018049492 - AR9018054154 - AR9018049495 - AR9018044371 - AR9018049491 - AR9018054153 - AR9018049496 - AR9018049497 - AR9018054158 - AR9018055280 -  AR9018049501 - AR9018052169 - AR9018049494 - AR9018054156 - AR9018049493 -  AR9018054155 - AR9018055279 - AR9018054152 - AR9018055281 - AR9018054160 - AR9018054159 - AR9018056522 - AR9018056523 - AR9018052170 - AR9018054151</t>
  </si>
  <si>
    <t>77318 - 77418</t>
  </si>
  <si>
    <t>77118 - 77218</t>
  </si>
  <si>
    <t xml:space="preserve">78218 - 78318 - 78418 - 78518 - 78618 </t>
  </si>
  <si>
    <t>M00000000025 - M00000000024 - A00000000018 - A00000000020 - M0000000026 - M0000000027 - A00000000019</t>
  </si>
  <si>
    <t>78718 - 78818 - 78918 - 79018 - 79118 - 79218</t>
  </si>
  <si>
    <t>00124 - 00125 - 00123</t>
  </si>
  <si>
    <t>00128 - 00126</t>
  </si>
  <si>
    <t>238449 - 295328</t>
  </si>
  <si>
    <t>0071 - 0067 - 0064 - 0065 - 0070 - 0061 - 0062 - 0069 - 0066 - 0063 - 0059 - 0068</t>
  </si>
  <si>
    <t>79518 - 79618 - 79718 - 79818 - 79918 -  80018 - 80118 - 80218</t>
  </si>
  <si>
    <t>25 - 26 -27 - 28 - 29 - 30 - 31</t>
  </si>
  <si>
    <t>12-6-10014-19</t>
  </si>
  <si>
    <t>UNION TEMPORAL I.A. MEVAL 2019</t>
  </si>
  <si>
    <t>81118 - 81218</t>
  </si>
  <si>
    <t>0390 - 0391</t>
  </si>
  <si>
    <t xml:space="preserve">1667 - 1670 - 1672 - 1661 - 1662 - 1664 - 1668 - 1669 - 1673 </t>
  </si>
  <si>
    <t>8 - 9 - 10</t>
  </si>
  <si>
    <t>014</t>
  </si>
  <si>
    <t>0392 - 0393</t>
  </si>
  <si>
    <t>023 
024</t>
  </si>
  <si>
    <t>036090 
036091</t>
  </si>
  <si>
    <t>968
969</t>
  </si>
  <si>
    <t>CP593
CP594</t>
  </si>
  <si>
    <t>033-18</t>
  </si>
  <si>
    <t>73767
73766</t>
  </si>
  <si>
    <t>012-E7-13558
012-E7-14088
012-E7-14033
012-E7-14177</t>
  </si>
  <si>
    <t>VC37</t>
  </si>
  <si>
    <t>Orden de Compra 26812</t>
  </si>
  <si>
    <t>99590 - 98542</t>
  </si>
  <si>
    <t>FABIAN ANDRES SOTO PEÑA</t>
  </si>
  <si>
    <t>12-8-10008-18</t>
  </si>
  <si>
    <t>85018 - 85118 - 85218</t>
  </si>
  <si>
    <t>1653 - 1646 - 1647</t>
  </si>
  <si>
    <t>SERVICIOS POSTALES NACIONALES S.A.</t>
  </si>
  <si>
    <t>SPN-03-11154
SPN-03-11156</t>
  </si>
  <si>
    <t>17512 - 17513 - 17509</t>
  </si>
  <si>
    <t xml:space="preserve">M00000000028 - A00000000023 </t>
  </si>
  <si>
    <t>0077 - 0079 - 0073 - 0060 - 0078 - 0076 - 0074 - 0072 - 0075</t>
  </si>
  <si>
    <t>85418 - 85518</t>
  </si>
  <si>
    <t>85618 - 85718</t>
  </si>
  <si>
    <t>85918 - 86018</t>
  </si>
  <si>
    <t>0219 - 0220</t>
  </si>
  <si>
    <t>86118 - 86218 - 86318 - 86418 - 86518 - 86618</t>
  </si>
  <si>
    <t>A0000000022 - M00000000030</t>
  </si>
  <si>
    <t>87218  - 87318</t>
  </si>
  <si>
    <t>87418 - 87518</t>
  </si>
  <si>
    <t>87918 - 88018</t>
  </si>
  <si>
    <t>88218 - 88318</t>
  </si>
  <si>
    <t xml:space="preserve">88818 - 88918 </t>
  </si>
  <si>
    <t>0080 - 0082 - 0083 - 0084 - 0085 - 0081</t>
  </si>
  <si>
    <t>89918 - 90018 - 90118 - 90218 - 90318 - 90418 - 90518</t>
  </si>
  <si>
    <t xml:space="preserve">1716 - 1717 - 1718 - 1718 - 1719 - 1720 - 1721 - 1722 - 1723 - 1724 - 1725 - 1728 - 1729 - 1730 - 1731 - 1732 - 1733 - 1734 - 1765 - 1707 -1708 - 1709 - 1710 - 1711 - 1712 - 1713 - 1726 - 1727 - 1736 - 1737 - 1738 - 1739 - 1740 - 1741 - 1742 - 1743 - 1762 - 1754 - 1755 - 1757 - 1759 - 1763 - 1764 - 1714 - 1749 - 1715 - 1745 - 1746 </t>
  </si>
  <si>
    <t>2584 - 2583 - 2585</t>
  </si>
  <si>
    <t>Orden de Compra 29466</t>
  </si>
  <si>
    <t>0396 - 0397</t>
  </si>
  <si>
    <t>262130 - 294269 - 294935</t>
  </si>
  <si>
    <t>93218 - 93318 - 93418</t>
  </si>
  <si>
    <t>2496 - 2514 - 2495 - 2494</t>
  </si>
  <si>
    <t>13 - 14</t>
  </si>
  <si>
    <t>32 - 33 - 34</t>
  </si>
  <si>
    <t>RAMSES ASOCIADOS LTDA</t>
  </si>
  <si>
    <t>12-2-10020-18</t>
  </si>
  <si>
    <t>CENTRO MUSICAL S.A.S.</t>
  </si>
  <si>
    <t>GUTIERREZ PRIETO FANNY JANETH</t>
  </si>
  <si>
    <t>12-2-10017-18</t>
  </si>
  <si>
    <t>12-2-10018-18</t>
  </si>
  <si>
    <t>SPN-03-11267
SPN-03-11266</t>
  </si>
  <si>
    <t>95618 - 95718</t>
  </si>
  <si>
    <t>AR9018058902 - AR9018066138 - AR9018066139</t>
  </si>
  <si>
    <t>3142 - 3143 - 3145</t>
  </si>
  <si>
    <t>100366 - 100367</t>
  </si>
  <si>
    <t>025</t>
  </si>
  <si>
    <t>036483</t>
  </si>
  <si>
    <t>983 - 982</t>
  </si>
  <si>
    <t>CP660</t>
  </si>
  <si>
    <t>035-18</t>
  </si>
  <si>
    <t xml:space="preserve">0336 - 0338 - 0339 </t>
  </si>
  <si>
    <t>TOBAR Y TOBAR S.A.S.</t>
  </si>
  <si>
    <t>12-2-10026-18</t>
  </si>
  <si>
    <t>463 - 473</t>
  </si>
  <si>
    <t>0398 - 0399 - 0400 - 0401</t>
  </si>
  <si>
    <t>015</t>
  </si>
  <si>
    <t>UNIVERSIDAD EAFIT</t>
  </si>
  <si>
    <t>12-7-10001-18</t>
  </si>
  <si>
    <t>001-2231</t>
  </si>
  <si>
    <t>5006821-89/5006822-00</t>
  </si>
  <si>
    <t>96018  - 96118</t>
  </si>
  <si>
    <t>A0000000026 - A00000000024 - M0000000034 - A00000000027</t>
  </si>
  <si>
    <t xml:space="preserve">0097 - 0094 - 0093 - 0091 </t>
  </si>
  <si>
    <t>97118 - 97218 - 97318 - 97418</t>
  </si>
  <si>
    <t xml:space="preserve">97518 - 97618 - 97718 </t>
  </si>
  <si>
    <t>98718 - 98818</t>
  </si>
  <si>
    <t xml:space="preserve">99318 - 99418 </t>
  </si>
  <si>
    <t>cuenta anulada 100018</t>
  </si>
  <si>
    <t>AR9018058900 - AR9018062870 - AR9018068333 - AR9018067347 - AR9018072479 -AR9018058905 - AR9018062878 - AR9018068335 - AR9018058903 - AR9018058906 -  AR9018062880 - AR9018068336 - AR9018079824</t>
  </si>
  <si>
    <t>0087 - 0092 - 0099 - 0090 - 0089 0088 - 0098</t>
  </si>
  <si>
    <t>A0000000032 - A00000000025 - M0000000031</t>
  </si>
  <si>
    <t>100118 - 100218 - 100318</t>
  </si>
  <si>
    <t>100418 - 100518</t>
  </si>
  <si>
    <t>100618 - 100818</t>
  </si>
  <si>
    <t>ANULADA CUENTA NRO. 98918</t>
  </si>
  <si>
    <t>12-7-10032-18</t>
  </si>
  <si>
    <t xml:space="preserve">1847 - 1848 - 1849 - 1850 - 1851 - 1852 - 1853 - 1857 -1856 - 1843 - 1844 - 1845 - 1846 - 1854 - 1855 - 1870 - 1871 - 1872 - 1873 </t>
  </si>
  <si>
    <t>0149</t>
  </si>
  <si>
    <t>0402 - 0403</t>
  </si>
  <si>
    <t>2604 - 2653</t>
  </si>
  <si>
    <t>17622 - 17624 - 17625 - 17626</t>
  </si>
  <si>
    <t>12-7-10023-18</t>
  </si>
  <si>
    <t>TU SERVICIO FITNESS S.A.S</t>
  </si>
  <si>
    <t>OCAMPO ORTIZ JUAN CARLOS</t>
  </si>
  <si>
    <t>12-7-10027-18</t>
  </si>
  <si>
    <t>001</t>
  </si>
  <si>
    <t>M0000000037 - M00000000035</t>
  </si>
  <si>
    <t>SPN-03-11428
SPN-03-11431</t>
  </si>
  <si>
    <t>12-2-10019-18</t>
  </si>
  <si>
    <t>DIVIAREAS S.A.S.</t>
  </si>
  <si>
    <t>C-1913 / C-1895 / C-1912 / C-1896 / C-1950 / C-1951</t>
  </si>
  <si>
    <t xml:space="preserve">Cuenta de Cobro 2332-2018 </t>
  </si>
  <si>
    <t>15</t>
  </si>
  <si>
    <t>105218 - 105318</t>
  </si>
  <si>
    <t xml:space="preserve">105018 -  105418 </t>
  </si>
  <si>
    <t>cuenta anulada 105118</t>
  </si>
  <si>
    <t>105518 - 105618 - 105718 - 105818 - 105918</t>
  </si>
  <si>
    <t>106118 - 106218</t>
  </si>
  <si>
    <t>12-2-10029-18</t>
  </si>
  <si>
    <t>DISMOTOS PATRICIA MEJIA EU</t>
  </si>
  <si>
    <t>1084</t>
  </si>
  <si>
    <t>C-1961 / C-1960</t>
  </si>
  <si>
    <t>106518 - 106618</t>
  </si>
  <si>
    <t>0336 - 0339 - 0345</t>
  </si>
  <si>
    <t>36 - 37</t>
  </si>
  <si>
    <t>12-1-10028-18</t>
  </si>
  <si>
    <t>155763 - 155755 - 155997 - 155998</t>
  </si>
  <si>
    <t>2493 - 2662 - 2513 - 2601 - 2497 - 2605 - 2515 - 2606 - 2647</t>
  </si>
  <si>
    <t>262130 - 262130 - 294269 - 294935</t>
  </si>
  <si>
    <t>2582 - 2414 - 2660 - 2342</t>
  </si>
  <si>
    <t>M0000000036 - M00000000038 - A00000000031 -  M00000000039 - A00000000028</t>
  </si>
  <si>
    <t>0100</t>
  </si>
  <si>
    <t>Orden de Compra  19265</t>
  </si>
  <si>
    <t>AR9018066137 - AR9018068334 -  AR9018068348 - AR9018072512</t>
  </si>
  <si>
    <t>00131 - 00142 - 00148 - 00132 - 00143 - 00149 - 00133 - 00140 - 00150 - 00134 - 00141 - 00152</t>
  </si>
  <si>
    <t>00135 - 00139 - 00147 -  00136</t>
  </si>
  <si>
    <t>12-8-10010-17</t>
  </si>
  <si>
    <t>3160 - 3163</t>
  </si>
  <si>
    <t>100371 -100373</t>
  </si>
  <si>
    <t>026</t>
  </si>
  <si>
    <t>037009 - 03710</t>
  </si>
  <si>
    <t>CP698</t>
  </si>
  <si>
    <t>040-18</t>
  </si>
  <si>
    <t>115699 - 115700</t>
  </si>
  <si>
    <t>VC67</t>
  </si>
  <si>
    <t>1874 - 1875 - 1876 - 1877</t>
  </si>
  <si>
    <t>17631 - 17632</t>
  </si>
  <si>
    <t>12-7-10024-18</t>
  </si>
  <si>
    <t>EL COLOMBIANO. S.A. Y CIA. S.C.A.</t>
  </si>
  <si>
    <t>4212-16778 / 4212-18287</t>
  </si>
  <si>
    <t>0404 - 0405</t>
  </si>
  <si>
    <t>0406 - 0407</t>
  </si>
  <si>
    <t>2336-2018</t>
  </si>
  <si>
    <t>2334-2018</t>
  </si>
  <si>
    <t>CIS INGENIEROS S.A.S.</t>
  </si>
  <si>
    <t>12-7-10021-18</t>
  </si>
  <si>
    <t>436 - 448</t>
  </si>
  <si>
    <t>107618 - 107718 - 107818 - 107918 - 108018</t>
  </si>
  <si>
    <t xml:space="preserve">108418 - 108518 - 108618 - 108718 </t>
  </si>
  <si>
    <t>108118 - 108218 - 108318</t>
  </si>
  <si>
    <t>110318 - 110418</t>
  </si>
  <si>
    <t>1892 - 1893 - 1894 - 1895</t>
  </si>
  <si>
    <t>Orden de Compra 31384</t>
  </si>
  <si>
    <t>102604 -102605 - 102606 - 102607 - 102608</t>
  </si>
  <si>
    <t>0106 - 0101 - 0107 - 0102 - 0103 - 0104 - 0105</t>
  </si>
  <si>
    <t>111218 - 111318</t>
  </si>
  <si>
    <t>111418 - 111518 - 111618 - 111718</t>
  </si>
  <si>
    <t>0353 - 0350 - 0348 - 0358</t>
  </si>
  <si>
    <t>112418 - 112518</t>
  </si>
  <si>
    <t>12-2-10031-18</t>
  </si>
  <si>
    <t>LA CABALGATA CONTRUPINTURAS SAS</t>
  </si>
  <si>
    <t>5400 - 2309 - 5314 - 5301</t>
  </si>
  <si>
    <t>1918 - 1919 - 1920 - 1916 - 1917 - 1948 - 1949 - 1950 - 1921 - 1923 - 1926 - 1927 - 1966 - 1968 - 1940 - 1941 - 1942 - 1943 - 1956 - 1957 - 1955 - 1930 - 1932 - 1933 - 1934 - 1935 - 1936 - 1937 - 1954 - 1946 - 1947</t>
  </si>
  <si>
    <t>118418 - 118618</t>
  </si>
  <si>
    <t>16 - 18 - 20</t>
  </si>
  <si>
    <t>17 - 19</t>
  </si>
  <si>
    <t>12/12//2018</t>
  </si>
  <si>
    <t>002</t>
  </si>
  <si>
    <t>A0000000029 - A00000000034 - M000000040</t>
  </si>
  <si>
    <t xml:space="preserve">0112 - 0109 - 0113 -0114 </t>
  </si>
  <si>
    <t>12-2-10022-18</t>
  </si>
  <si>
    <t>CESAR TABARES L &amp; CIA LTDA.</t>
  </si>
  <si>
    <t>A404 - A455</t>
  </si>
  <si>
    <t>120118 - 120218 - 120318 - 120418</t>
  </si>
  <si>
    <t>120518 - 120618 - 120718 - 120818 - 120918</t>
  </si>
  <si>
    <t xml:space="preserve">0224 - 0225 - 0226 </t>
  </si>
  <si>
    <t>438 - 449 - 437</t>
  </si>
  <si>
    <t>5006948-74</t>
  </si>
  <si>
    <t>EQUIPARO LTDA.</t>
  </si>
  <si>
    <t>011-2281 / 01-2282 / 001-2283 / 001-2787 / 001-2786 / 001-2788</t>
  </si>
  <si>
    <t>121918 - 122018</t>
  </si>
  <si>
    <t>A00000030 - M00000041 - M00000042</t>
  </si>
  <si>
    <t>262129 - 295328 - 300219</t>
  </si>
  <si>
    <t>0095 - 0117 - 0115 - 0122 - 0108 - 0111 - 0124 - 0121 - 0123 - 0120 - 0110 - 0119  - 0116</t>
  </si>
  <si>
    <t>1962 - 1963 - 1964 - 1965</t>
  </si>
  <si>
    <t>12-7-10016-18</t>
  </si>
  <si>
    <t>037294 - 037295</t>
  </si>
  <si>
    <t>012-E7-14397
012-E7-14674
012-E7-14876</t>
  </si>
  <si>
    <t>Orden de Compra 32793</t>
  </si>
  <si>
    <t>DISTRACOM S.A. - DIRAN CAUCASIA</t>
  </si>
  <si>
    <t>DISTRACOM S.A. - CAUCASIA</t>
  </si>
  <si>
    <t>LC-2749</t>
  </si>
  <si>
    <t>LC-2752</t>
  </si>
  <si>
    <t>DISTRACOM S.A. - SONSON</t>
  </si>
  <si>
    <t>DISTRACOM S.A. - DON MATIAS</t>
  </si>
  <si>
    <t>LC-2754</t>
  </si>
  <si>
    <t>LC-2753</t>
  </si>
  <si>
    <t>DISTRACOM S.A. - SAN PEDRO</t>
  </si>
  <si>
    <t>DISTRACOM S.A. - ENTRERRIOS</t>
  </si>
  <si>
    <t>LC-2755</t>
  </si>
  <si>
    <t>DISTRACOM S.A. - JERICO</t>
  </si>
  <si>
    <t>LC-2760</t>
  </si>
  <si>
    <t>Orden de Compra 31651</t>
  </si>
  <si>
    <t>GRUPO EDS AUTOGAS S.A.S</t>
  </si>
  <si>
    <t>GEAS4356 - GEAS6622 - GEAS5736 - GEAS4392 - GEAS5733 - GEAS4364 - GEAS5625 - GEAS4391 - GEAS5627 - GEAS4363 - GEAS4363 - GEAS5624 - GEAS5746 - GEAS4366 - GEAS5626</t>
  </si>
  <si>
    <t>6212-2010</t>
  </si>
  <si>
    <t>C-1897</t>
  </si>
  <si>
    <t>0410 - 0411</t>
  </si>
  <si>
    <t>12-2-10027-18</t>
  </si>
  <si>
    <t xml:space="preserve">INVERSIONES Y SUMINISTROS LM S.A.S </t>
  </si>
  <si>
    <t>IS-660 / IS-661 / IS-662 / IS658</t>
  </si>
  <si>
    <t>IS-657 / IS-659 /IS-663</t>
  </si>
  <si>
    <t>124718  - 124818</t>
  </si>
  <si>
    <t>125818 - 125918 - 126018</t>
  </si>
  <si>
    <t>Cuenta de Cobro 2990-2018 
Cuenta de Cobro 2986-2018 Cuenta de Cobro 2988-2018</t>
  </si>
  <si>
    <t>126518 - 126618 - 126718</t>
  </si>
  <si>
    <t>2871 - 2900 - 2781 - 2758 -2899 - 2760 - 2901</t>
  </si>
  <si>
    <t>12-7-10025-18</t>
  </si>
  <si>
    <t>SERVISEPTICOS S.A.S.</t>
  </si>
  <si>
    <t>003</t>
  </si>
  <si>
    <t>2762 - 2903</t>
  </si>
  <si>
    <t>5007295-24 / 5007292-51</t>
  </si>
  <si>
    <t>12-1-10039-18</t>
  </si>
  <si>
    <t>6134 - 6564 - 6649</t>
  </si>
  <si>
    <t xml:space="preserve">2753 - 2896 - 2757 - 2898 - 2761 - 2902 -2862 - 2872 - 2897 - 2904 - 2893 - 2895 </t>
  </si>
  <si>
    <t>12-1-10056-18</t>
  </si>
  <si>
    <t>12-1-10055-18</t>
  </si>
  <si>
    <t>12-1-10053-18</t>
  </si>
  <si>
    <t>38 - 39 - 40 - 42 - 43</t>
  </si>
  <si>
    <t>127918 - 128018</t>
  </si>
  <si>
    <t>128418, 128518</t>
  </si>
  <si>
    <t>12-2-10052-18</t>
  </si>
  <si>
    <t>SUFORMA S.A.S.</t>
  </si>
  <si>
    <t>4979-4980-4981-4982-4983</t>
  </si>
  <si>
    <t>2088 - 2089</t>
  </si>
  <si>
    <t>TECNOLOGÍA MODULAR S.A.S.</t>
  </si>
  <si>
    <t>12-8-10059-18</t>
  </si>
  <si>
    <t>BELTRAN BELTRAN LUIS ALEJANDRO</t>
  </si>
  <si>
    <t>12-7-10036-18</t>
  </si>
  <si>
    <t>SE ANULA RADICADO 109018</t>
  </si>
  <si>
    <t>IMPRESORAS Y SUMINISTROS DE COLOMBIA S.A.S</t>
  </si>
  <si>
    <t>12-7-10068-18</t>
  </si>
  <si>
    <t>12-7-10033-18</t>
  </si>
  <si>
    <t>CARLOS ELIAS CIFUENTES VILLALOBOS</t>
  </si>
  <si>
    <t>01, 02, 03</t>
  </si>
  <si>
    <t>12-2-10060-18</t>
  </si>
  <si>
    <t>CARDONA CARDONA LTDA</t>
  </si>
  <si>
    <t>19/12/20018</t>
  </si>
  <si>
    <t>122218 anulada</t>
  </si>
  <si>
    <t>122118  - 122318 - 122418 - 122518 - 129618</t>
  </si>
  <si>
    <t>12-5-10061-18</t>
  </si>
  <si>
    <t>03-11724, 03-11725, 03-11723</t>
  </si>
  <si>
    <t>12-1-10065-18</t>
  </si>
  <si>
    <t>157458-157459</t>
  </si>
  <si>
    <t>12-7-10062-18</t>
  </si>
  <si>
    <t>CONSORCIO ALCROMAX</t>
  </si>
  <si>
    <t>(M000000001, A000000001, M000000002, A000000003, A000000003)</t>
  </si>
  <si>
    <t>130118, 130218</t>
  </si>
  <si>
    <t>Orden de Compra 31183</t>
  </si>
  <si>
    <t>PRODUCTOS DE SEGURIDAD SA</t>
  </si>
  <si>
    <t>12-2-10058-18</t>
  </si>
  <si>
    <t>4958, 4959, 4960, 4961, 4962, 4957</t>
  </si>
  <si>
    <t xml:space="preserve">SUFORMA SAS </t>
  </si>
  <si>
    <t>130518. 130618</t>
  </si>
  <si>
    <t>12-8-10066-18</t>
  </si>
  <si>
    <t>CONSORCIO FOMENTO AGROPECUARIO DE ANTIOQUIA S.A.S.</t>
  </si>
  <si>
    <t>C1, C2, C3,C4.</t>
  </si>
  <si>
    <t>M000000003</t>
  </si>
  <si>
    <t>0004 - 0003 - 0001</t>
  </si>
  <si>
    <t>0006 - 0010 - 0002 - 0009 - 0005 - 0007 - 0008</t>
  </si>
  <si>
    <t>UNION TEMPORAL SERVIMAX</t>
  </si>
  <si>
    <t>12-7-10064-18</t>
  </si>
  <si>
    <t>131118 - 131218</t>
  </si>
  <si>
    <t>131318 - 131418</t>
  </si>
  <si>
    <t>12-8-10041-18</t>
  </si>
  <si>
    <t>ESTACIONES DE SERVICIO LOS OSOS S.A.S.</t>
  </si>
  <si>
    <t>G21495, G21492</t>
  </si>
  <si>
    <t>131618. 131718</t>
  </si>
  <si>
    <t>12-8-10043-18</t>
  </si>
  <si>
    <t>12-8-10044-18</t>
  </si>
  <si>
    <t>CUENTA DE COBRO 001</t>
  </si>
  <si>
    <t>GUILLERMO LEON GAVIRIA GONZALEZ  Y/O ESTACION DE SERVICIO LA CRISTALINA.</t>
  </si>
  <si>
    <t>12-8-10042-18</t>
  </si>
  <si>
    <t>12-8-10045-18</t>
  </si>
  <si>
    <t>12-8-10046-18</t>
  </si>
  <si>
    <t>INVERSORA GALAXIA SAS</t>
  </si>
  <si>
    <t>12-8-10047-18</t>
  </si>
  <si>
    <t>JORGE IVAN CASTAÑEDA GIRALDO</t>
  </si>
  <si>
    <t>CUENTA DE COBRO 052-18</t>
  </si>
  <si>
    <t>12-8-10048-18</t>
  </si>
  <si>
    <t>JUAN DIEGO MENDOZA OCHOA - ESTACION D SERVICIO LA CHAPARRALA</t>
  </si>
  <si>
    <t>12-8-10049-18</t>
  </si>
  <si>
    <t>12-8-10050-18</t>
  </si>
  <si>
    <t>ESTACION DE SERVICIO AMALFI HUGO ALONSO MUÑETONES YARCE</t>
  </si>
  <si>
    <t>92822</t>
  </si>
  <si>
    <t>12-8-10051-18</t>
  </si>
  <si>
    <t>LUIS EDUARDO JIMENEZ RESTREPO - ESTACION DE SERVICIOS LOS MINEROS 7</t>
  </si>
  <si>
    <t>012-E7-14968</t>
  </si>
  <si>
    <t>12-8-10063-18</t>
  </si>
  <si>
    <t>HERNANDO HURTADO LOPEZ Y/O ESTACION  DE SERVICIOS SAN MIGUEL E.D.S. S.A.S.</t>
  </si>
  <si>
    <t>1718, 1722</t>
  </si>
  <si>
    <t>E.D.S. AUTOGAS SAS</t>
  </si>
  <si>
    <t xml:space="preserve">GEAS6645, GEAS8397, GEAS9271, GEAS9345, GEAS6696, GEAS8396, GEAS9255, GEAS9347, </t>
  </si>
  <si>
    <t xml:space="preserve"> Acuerdo marco CCE-715-1-AMP-2018-(3) orden de Compra 32711</t>
  </si>
  <si>
    <t>CP793</t>
  </si>
  <si>
    <t>Orden de compra 32793</t>
  </si>
  <si>
    <t>DISTRACOM S.A.</t>
  </si>
  <si>
    <t>LC-2952, LC-2951</t>
  </si>
  <si>
    <t>LC-2953</t>
  </si>
  <si>
    <t>LC-2955</t>
  </si>
  <si>
    <t>LC-2954</t>
  </si>
  <si>
    <t>LC-2956</t>
  </si>
  <si>
    <t>LC-2962</t>
  </si>
  <si>
    <t>LC-2963</t>
  </si>
  <si>
    <t>LC-2961</t>
  </si>
  <si>
    <t>OL CONSTRUCCIONES INGENIERIA SAS</t>
  </si>
  <si>
    <t>RESERVA REAL</t>
  </si>
  <si>
    <t>LC-2758, LC-2959</t>
  </si>
  <si>
    <t>LC-2756, 2957</t>
  </si>
  <si>
    <t xml:space="preserve">LC-2757, 2958, </t>
  </si>
  <si>
    <t>LC-2960, 2759</t>
  </si>
  <si>
    <t>Orden de compra 26829</t>
  </si>
  <si>
    <t>MAKRO SUPERMAYORISTAS SAS</t>
  </si>
  <si>
    <t>5CO-19769214, 5CO-19769232, 5CO-19769214.</t>
  </si>
  <si>
    <t>134118, 134218, 134318.</t>
  </si>
  <si>
    <t xml:space="preserve">132318 ANULADO </t>
  </si>
  <si>
    <t>LUIS ANTONIO JAIME AMAYA</t>
  </si>
  <si>
    <t>12-7-10067-18</t>
  </si>
  <si>
    <t>Orden de Compra 33363</t>
  </si>
  <si>
    <t>2999 - 3002 - 2993 - 2995  3038 - 3040 - 3039</t>
  </si>
  <si>
    <t>3010 - 3018 - 3012</t>
  </si>
  <si>
    <t>2966 - 3036 - 2971 - 2974 - 2972 3037 - 3003 - 3025 - 3033 - 2990 - 3024</t>
  </si>
  <si>
    <t>Orden de Compra 32711</t>
  </si>
  <si>
    <t>GEAS6626 - GEAS8443 - GEAS6680-GEAS8448-GEAS6657-GEAS8445-GEAS6658-GEAS8447-GEAS9329-GEAS9338-GEAS9334-GEAS9343-GEAS9354-GEAS9272-GEAS9335-GEAS9337-GEAS9350-GEAS8415-GEAS8418-GEAS9348-GEAS9349-GEAS9346-</t>
  </si>
  <si>
    <t>134518 - 134618</t>
  </si>
  <si>
    <t>134818 - 134918 - 135018</t>
  </si>
  <si>
    <t>135218 - 135318 - 135418 - 135518 - 135618</t>
  </si>
  <si>
    <t>135718 - 135818</t>
  </si>
  <si>
    <t>130318, 130418.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</si>
</sst>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 #,##0.00;[Red]\-&quot;$&quot;\ #,##0.0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quot;$&quot;\ #,##0.00_);[Red]\(&quot;$&quot;\ #,##0.00\)"/>
    <numFmt numFmtId="167" formatCode="_(&quot;$&quot;\ * #,##0.00_);_(&quot;$&quot;\ * \(#,##0.00\);_(&quot;$&quot;\ * &quot;-&quot;??_);_(@_)"/>
    <numFmt numFmtId="168" formatCode="_(* #,##0.00_);_(* \(#,##0.00\);_(* &quot;-&quot;??_);_(@_)"/>
    <numFmt numFmtId="169" formatCode="#,##0\ &quot;$&quot;;\-#,##0\ &quot;$&quot;"/>
    <numFmt numFmtId="170" formatCode="&quot;$&quot;\ #,##0;&quot;$&quot;\ \-#,##0"/>
    <numFmt numFmtId="171" formatCode="_ &quot;$&quot;\ * #,##0_ ;_ &quot;$&quot;\ * \-#,##0_ ;_ &quot;$&quot;\ * &quot;-&quot;_ ;_ @_ "/>
    <numFmt numFmtId="172" formatCode="_ * #,##0_ ;_ * \-#,##0_ ;_ * &quot;-&quot;_ ;_ @_ "/>
    <numFmt numFmtId="173" formatCode="_ &quot;$&quot;\ * #,##0.00_ ;_ &quot;$&quot;\ * \-#,##0.00_ ;_ &quot;$&quot;\ * &quot;-&quot;??_ ;_ @_ "/>
    <numFmt numFmtId="174" formatCode="_ * #,##0.00_ ;_ * \-#,##0.00_ ;_ * &quot;-&quot;??_ ;_ @_ "/>
    <numFmt numFmtId="175" formatCode="_(* #,##0_);_(* \(#,##0\);_(* &quot;-&quot;_);_(@_)"/>
    <numFmt numFmtId="176" formatCode="_-* #,##0.00_-;\-* #,##0.00_-;_-* &quot;-&quot;_-;_-@_-"/>
    <numFmt numFmtId="177" formatCode="&quot;$&quot;\ #,##0.00"/>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16"/>
      <color theme="1"/>
      <name val="Calibri"/>
      <family val="2"/>
      <scheme val="minor"/>
    </font>
    <font>
      <b/>
      <sz val="12"/>
      <color theme="0"/>
      <name val="Calibri"/>
      <family val="2"/>
      <scheme val="minor"/>
    </font>
    <font>
      <b/>
      <sz val="12"/>
      <name val="Calibri"/>
      <family val="2"/>
      <scheme val="minor"/>
    </font>
  </fonts>
  <fills count="4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8" tint="0.59999389629810485"/>
        <bgColor indexed="64"/>
      </patternFill>
    </fill>
    <fill>
      <patternFill patternType="solid">
        <fgColor theme="1"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hair">
        <color auto="1"/>
      </left>
      <right style="hair">
        <color auto="1"/>
      </right>
      <top style="hair">
        <color auto="1"/>
      </top>
      <bottom style="hair">
        <color auto="1"/>
      </bottom>
      <diagonal/>
    </border>
    <border>
      <left style="thin">
        <color rgb="FF00B050"/>
      </left>
      <right style="thin">
        <color rgb="FF00B050"/>
      </right>
      <top style="thin">
        <color rgb="FF00B050"/>
      </top>
      <bottom style="thin">
        <color rgb="FF00B05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146">
    <xf numFmtId="0" fontId="0" fillId="0" borderId="0"/>
    <xf numFmtId="43" fontId="2" fillId="0" borderId="0" applyFont="0" applyFill="0" applyBorder="0" applyAlignment="0" applyProtection="0"/>
    <xf numFmtId="168" fontId="2"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8" fontId="2" fillId="0" borderId="0" applyFont="0" applyFill="0" applyBorder="0" applyAlignment="0" applyProtection="0"/>
    <xf numFmtId="175" fontId="2" fillId="0" borderId="0" applyFont="0" applyFill="0" applyBorder="0" applyAlignment="0" applyProtection="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3" fillId="7" borderId="8" applyNumberFormat="0" applyAlignment="0" applyProtection="0"/>
    <xf numFmtId="0" fontId="14" fillId="7" borderId="7" applyNumberFormat="0" applyAlignment="0" applyProtection="0"/>
    <xf numFmtId="0" fontId="15" fillId="0" borderId="9" applyNumberFormat="0" applyFill="0" applyAlignment="0" applyProtection="0"/>
    <xf numFmtId="0" fontId="16" fillId="8" borderId="10" applyNumberFormat="0" applyAlignment="0" applyProtection="0"/>
    <xf numFmtId="0" fontId="3" fillId="0" borderId="0" applyNumberFormat="0" applyFill="0" applyBorder="0" applyAlignment="0" applyProtection="0"/>
    <xf numFmtId="0" fontId="2" fillId="9" borderId="11" applyNumberFormat="0" applyFont="0" applyAlignment="0" applyProtection="0"/>
    <xf numFmtId="0" fontId="17" fillId="0" borderId="0" applyNumberFormat="0" applyFill="0" applyBorder="0" applyAlignment="0" applyProtection="0"/>
    <xf numFmtId="0" fontId="1" fillId="0" borderId="12"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4" fillId="0" borderId="0"/>
    <xf numFmtId="165"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110">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43" fontId="1" fillId="2" borderId="1" xfId="1" applyFont="1" applyFill="1" applyBorder="1" applyAlignment="1">
      <alignment horizontal="center" vertical="center" wrapText="1"/>
    </xf>
    <xf numFmtId="43" fontId="0" fillId="0" borderId="0" xfId="1" applyFont="1"/>
    <xf numFmtId="0" fontId="0" fillId="0" borderId="1" xfId="0" applyBorder="1" applyAlignment="1">
      <alignment horizontal="center" vertical="center" wrapText="1"/>
    </xf>
    <xf numFmtId="0"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43" fontId="0"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xf numFmtId="49" fontId="0" fillId="0" borderId="1" xfId="0" applyNumberFormat="1" applyBorder="1" applyAlignment="1">
      <alignment horizontal="center" vertical="center" wrapText="1"/>
    </xf>
    <xf numFmtId="43" fontId="0" fillId="0" borderId="1" xfId="1" applyFont="1" applyBorder="1" applyAlignment="1">
      <alignment horizontal="center" vertical="center"/>
    </xf>
    <xf numFmtId="49" fontId="0" fillId="0" borderId="13" xfId="0" applyNumberFormat="1" applyBorder="1" applyAlignment="1">
      <alignment horizontal="center" vertical="center" wrapText="1"/>
    </xf>
    <xf numFmtId="43" fontId="19" fillId="0" borderId="1" xfId="1" applyFont="1" applyFill="1" applyBorder="1" applyAlignment="1">
      <alignment horizontal="center" vertical="center" wrapText="1"/>
    </xf>
    <xf numFmtId="43" fontId="0" fillId="0" borderId="0" xfId="1" applyFont="1" applyBorder="1"/>
    <xf numFmtId="43" fontId="0" fillId="0" borderId="0" xfId="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49" fontId="0" fillId="0" borderId="1" xfId="0" applyNumberFormat="1" applyFill="1" applyBorder="1" applyAlignment="1">
      <alignment horizontal="center" vertical="center" wrapText="1"/>
    </xf>
    <xf numFmtId="43" fontId="0" fillId="0" borderId="1" xfId="1" applyFont="1" applyFill="1" applyBorder="1" applyAlignment="1">
      <alignment horizontal="center" vertical="center"/>
    </xf>
    <xf numFmtId="0" fontId="0" fillId="0" borderId="1" xfId="0" applyFill="1" applyBorder="1" applyAlignment="1">
      <alignment horizontal="center" wrapText="1"/>
    </xf>
    <xf numFmtId="0" fontId="0" fillId="0" borderId="1" xfId="1"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quotePrefix="1" applyFill="1" applyBorder="1" applyAlignment="1">
      <alignment horizontal="center" vertical="center" wrapText="1"/>
    </xf>
    <xf numFmtId="0" fontId="0" fillId="34" borderId="1" xfId="0" applyFill="1" applyBorder="1" applyAlignment="1">
      <alignment horizontal="center" vertical="center" wrapText="1"/>
    </xf>
    <xf numFmtId="14" fontId="0" fillId="34" borderId="1" xfId="0" applyNumberFormat="1" applyFill="1" applyBorder="1" applyAlignment="1">
      <alignment horizontal="center" vertical="center" wrapText="1"/>
    </xf>
    <xf numFmtId="43" fontId="0" fillId="34" borderId="1" xfId="1" applyFont="1" applyFill="1" applyBorder="1" applyAlignment="1">
      <alignment horizontal="center" vertical="center" wrapText="1"/>
    </xf>
    <xf numFmtId="0" fontId="0" fillId="34" borderId="1" xfId="1" applyNumberFormat="1" applyFont="1" applyFill="1" applyBorder="1" applyAlignment="1">
      <alignment horizontal="center" vertical="center" wrapText="1"/>
    </xf>
    <xf numFmtId="0" fontId="0" fillId="34" borderId="1" xfId="0" applyFill="1" applyBorder="1" applyAlignment="1">
      <alignment horizontal="center" vertical="center"/>
    </xf>
    <xf numFmtId="49" fontId="0" fillId="34" borderId="1" xfId="0" applyNumberFormat="1" applyFill="1" applyBorder="1" applyAlignment="1">
      <alignment horizontal="center" vertical="center" wrapText="1"/>
    </xf>
    <xf numFmtId="0" fontId="0" fillId="35" borderId="1" xfId="0" applyFill="1" applyBorder="1" applyAlignment="1">
      <alignment horizontal="center" vertical="center" wrapText="1"/>
    </xf>
    <xf numFmtId="0" fontId="0" fillId="35" borderId="1" xfId="0" quotePrefix="1" applyFill="1" applyBorder="1" applyAlignment="1">
      <alignment horizontal="center" vertical="center" wrapText="1"/>
    </xf>
    <xf numFmtId="49" fontId="0" fillId="35" borderId="1" xfId="0" applyNumberFormat="1" applyFill="1" applyBorder="1" applyAlignment="1">
      <alignment horizontal="center" vertical="center" wrapText="1"/>
    </xf>
    <xf numFmtId="14" fontId="0" fillId="35" borderId="1" xfId="0" applyNumberFormat="1" applyFill="1" applyBorder="1" applyAlignment="1">
      <alignment horizontal="center" vertical="center" wrapText="1"/>
    </xf>
    <xf numFmtId="43" fontId="0" fillId="35" borderId="1" xfId="1" applyFont="1" applyFill="1" applyBorder="1" applyAlignment="1">
      <alignment horizontal="center" vertical="center" wrapText="1"/>
    </xf>
    <xf numFmtId="0" fontId="0" fillId="35" borderId="1" xfId="1" applyNumberFormat="1" applyFont="1" applyFill="1" applyBorder="1" applyAlignment="1">
      <alignment horizontal="center" vertical="center" wrapText="1"/>
    </xf>
    <xf numFmtId="0" fontId="0" fillId="35" borderId="1" xfId="0" applyFill="1" applyBorder="1" applyAlignment="1">
      <alignment horizontal="center" vertical="center"/>
    </xf>
    <xf numFmtId="43" fontId="0" fillId="35" borderId="1" xfId="1" applyFont="1" applyFill="1" applyBorder="1" applyAlignment="1">
      <alignment horizontal="center" vertical="center"/>
    </xf>
    <xf numFmtId="0" fontId="2" fillId="35" borderId="16" xfId="0" applyFont="1" applyFill="1" applyBorder="1" applyAlignment="1">
      <alignment horizontal="center" vertical="center"/>
    </xf>
    <xf numFmtId="0" fontId="0" fillId="35" borderId="1" xfId="0" applyFill="1" applyBorder="1" applyAlignment="1">
      <alignment horizontal="center" wrapText="1"/>
    </xf>
    <xf numFmtId="14" fontId="0" fillId="0" borderId="13" xfId="0" applyNumberFormat="1" applyBorder="1" applyAlignment="1">
      <alignment horizontal="center" vertical="center" wrapText="1"/>
    </xf>
    <xf numFmtId="14" fontId="0" fillId="0" borderId="13" xfId="0" applyNumberFormat="1" applyFill="1" applyBorder="1" applyAlignment="1">
      <alignment horizontal="center" vertical="center" wrapText="1"/>
    </xf>
    <xf numFmtId="0" fontId="0" fillId="0" borderId="17" xfId="0" applyFont="1" applyFill="1" applyBorder="1" applyAlignment="1">
      <alignment horizontal="center" vertical="center"/>
    </xf>
    <xf numFmtId="0" fontId="0" fillId="36" borderId="1" xfId="0" applyFill="1" applyBorder="1" applyAlignment="1">
      <alignment horizontal="center" vertical="center" wrapText="1"/>
    </xf>
    <xf numFmtId="0" fontId="0" fillId="36" borderId="1" xfId="0" quotePrefix="1" applyFill="1" applyBorder="1" applyAlignment="1">
      <alignment horizontal="center" vertical="center" wrapText="1"/>
    </xf>
    <xf numFmtId="49" fontId="0" fillId="36" borderId="1" xfId="0" applyNumberFormat="1" applyFill="1" applyBorder="1" applyAlignment="1">
      <alignment horizontal="center" vertical="center" wrapText="1"/>
    </xf>
    <xf numFmtId="14" fontId="0" fillId="36" borderId="1" xfId="0" applyNumberFormat="1" applyFill="1" applyBorder="1" applyAlignment="1">
      <alignment horizontal="center" vertical="center" wrapText="1"/>
    </xf>
    <xf numFmtId="43" fontId="0" fillId="36" borderId="1" xfId="1" applyFont="1" applyFill="1" applyBorder="1" applyAlignment="1">
      <alignment horizontal="center" vertical="center" wrapText="1"/>
    </xf>
    <xf numFmtId="0" fontId="0" fillId="36" borderId="1" xfId="1" applyNumberFormat="1" applyFont="1" applyFill="1" applyBorder="1" applyAlignment="1">
      <alignment horizontal="center" vertical="center" wrapText="1"/>
    </xf>
    <xf numFmtId="14" fontId="0" fillId="36" borderId="13" xfId="0" applyNumberFormat="1" applyFill="1" applyBorder="1" applyAlignment="1">
      <alignment horizontal="center" vertical="center" wrapText="1"/>
    </xf>
    <xf numFmtId="0" fontId="0" fillId="36" borderId="1" xfId="0" applyFill="1" applyBorder="1" applyAlignment="1">
      <alignment horizontal="center" vertical="center"/>
    </xf>
    <xf numFmtId="177" fontId="0" fillId="0" borderId="1" xfId="1" applyNumberFormat="1" applyFont="1" applyFill="1" applyBorder="1" applyAlignment="1">
      <alignment horizontal="center" vertical="center" wrapText="1"/>
    </xf>
    <xf numFmtId="176" fontId="0" fillId="0" borderId="0" xfId="143" applyNumberFormat="1" applyFont="1"/>
    <xf numFmtId="176" fontId="0" fillId="0" borderId="0" xfId="0" applyNumberFormat="1"/>
    <xf numFmtId="43" fontId="0" fillId="0" borderId="0" xfId="0" applyNumberFormat="1"/>
    <xf numFmtId="0" fontId="0" fillId="0" borderId="0" xfId="0" applyFill="1" applyAlignment="1">
      <alignment horizontal="center" vertical="center"/>
    </xf>
    <xf numFmtId="176" fontId="0" fillId="0" borderId="0" xfId="143" applyNumberFormat="1" applyFont="1" applyFill="1"/>
    <xf numFmtId="43" fontId="0" fillId="0" borderId="0" xfId="0" applyNumberFormat="1" applyFill="1"/>
    <xf numFmtId="0" fontId="0" fillId="0" borderId="0" xfId="0" applyFill="1" applyAlignment="1">
      <alignment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1"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xf>
    <xf numFmtId="8" fontId="0" fillId="0" borderId="0" xfId="0" applyNumberFormat="1" applyFill="1"/>
    <xf numFmtId="176" fontId="0" fillId="0" borderId="0" xfId="0" applyNumberFormat="1" applyFill="1"/>
    <xf numFmtId="0" fontId="0" fillId="37" borderId="1" xfId="0" applyFill="1" applyBorder="1" applyAlignment="1">
      <alignment horizontal="center" vertical="center" wrapText="1"/>
    </xf>
    <xf numFmtId="14" fontId="0" fillId="37" borderId="1" xfId="0" applyNumberFormat="1" applyFill="1" applyBorder="1" applyAlignment="1">
      <alignment horizontal="center" vertical="center" wrapText="1"/>
    </xf>
    <xf numFmtId="43" fontId="0" fillId="37" borderId="1" xfId="1" applyFont="1" applyFill="1" applyBorder="1" applyAlignment="1">
      <alignment horizontal="center" vertical="center" wrapText="1"/>
    </xf>
    <xf numFmtId="0" fontId="0" fillId="37" borderId="1" xfId="1" applyNumberFormat="1" applyFont="1" applyFill="1" applyBorder="1" applyAlignment="1">
      <alignment horizontal="center" vertical="center" wrapText="1"/>
    </xf>
    <xf numFmtId="0" fontId="0" fillId="37" borderId="1" xfId="0" applyFill="1" applyBorder="1" applyAlignment="1">
      <alignment horizontal="center" vertical="center"/>
    </xf>
    <xf numFmtId="14" fontId="1" fillId="2" borderId="3" xfId="0" applyNumberFormat="1" applyFont="1" applyFill="1" applyBorder="1" applyAlignment="1">
      <alignment horizontal="center" vertical="center" wrapText="1"/>
    </xf>
    <xf numFmtId="14" fontId="0" fillId="0" borderId="18" xfId="0" applyNumberFormat="1" applyFill="1" applyBorder="1" applyAlignment="1">
      <alignment horizontal="center" vertical="center" wrapText="1"/>
    </xf>
    <xf numFmtId="14" fontId="0" fillId="0" borderId="19" xfId="0" applyNumberFormat="1" applyFill="1" applyBorder="1" applyAlignment="1">
      <alignment horizontal="center" vertical="center" wrapText="1"/>
    </xf>
    <xf numFmtId="14" fontId="0" fillId="0" borderId="15" xfId="0" applyNumberFormat="1" applyFill="1" applyBorder="1" applyAlignment="1">
      <alignment horizontal="center" vertical="center" wrapText="1"/>
    </xf>
    <xf numFmtId="14" fontId="0" fillId="0" borderId="0" xfId="0" applyNumberFormat="1"/>
    <xf numFmtId="14" fontId="0" fillId="0" borderId="13" xfId="0" applyNumberFormat="1" applyBorder="1" applyAlignment="1">
      <alignment horizontal="center" wrapText="1"/>
    </xf>
    <xf numFmtId="0" fontId="0" fillId="38" borderId="1" xfId="0" applyFill="1" applyBorder="1" applyAlignment="1">
      <alignment horizontal="center" vertical="center" wrapText="1"/>
    </xf>
    <xf numFmtId="0" fontId="19" fillId="38" borderId="1" xfId="1"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14" fontId="0" fillId="38" borderId="1" xfId="0" applyNumberFormat="1" applyFill="1" applyBorder="1" applyAlignment="1">
      <alignment horizontal="center" vertical="center" wrapText="1"/>
    </xf>
    <xf numFmtId="43" fontId="0" fillId="38" borderId="1" xfId="1" applyFont="1" applyFill="1" applyBorder="1" applyAlignment="1">
      <alignment horizontal="center" vertical="center" wrapText="1"/>
    </xf>
    <xf numFmtId="14" fontId="0" fillId="38" borderId="13" xfId="0" applyNumberFormat="1" applyFill="1" applyBorder="1" applyAlignment="1">
      <alignment horizontal="center" vertical="center" wrapText="1"/>
    </xf>
    <xf numFmtId="0" fontId="0" fillId="38" borderId="1" xfId="0" applyFill="1" applyBorder="1" applyAlignment="1">
      <alignment horizontal="center" vertical="center"/>
    </xf>
    <xf numFmtId="14" fontId="19"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3" fontId="19" fillId="0" borderId="2" xfId="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3" fillId="0" borderId="0" xfId="0" applyFont="1" applyFill="1"/>
    <xf numFmtId="0" fontId="24" fillId="39" borderId="1" xfId="0" applyFont="1" applyFill="1" applyBorder="1" applyAlignment="1">
      <alignment horizontal="center" vertical="center" wrapText="1"/>
    </xf>
    <xf numFmtId="14" fontId="24" fillId="39" borderId="1" xfId="0" applyNumberFormat="1" applyFont="1" applyFill="1" applyBorder="1" applyAlignment="1">
      <alignment horizontal="center" vertical="center" wrapText="1"/>
    </xf>
    <xf numFmtId="43" fontId="24" fillId="39" borderId="1" xfId="1" applyFont="1" applyFill="1" applyBorder="1" applyAlignment="1">
      <alignment horizontal="center" vertical="center" wrapText="1"/>
    </xf>
    <xf numFmtId="0" fontId="24" fillId="39" borderId="1" xfId="1" applyNumberFormat="1" applyFont="1" applyFill="1" applyBorder="1" applyAlignment="1">
      <alignment horizontal="center" vertical="center" wrapText="1"/>
    </xf>
    <xf numFmtId="0" fontId="24" fillId="39"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22" fillId="0" borderId="2" xfId="0" applyFont="1" applyFill="1" applyBorder="1" applyAlignment="1">
      <alignment horizontal="center" vertical="center" textRotation="90" wrapText="1"/>
    </xf>
    <xf numFmtId="0" fontId="22" fillId="0" borderId="3" xfId="0" applyFont="1" applyFill="1" applyBorder="1" applyAlignment="1">
      <alignment horizontal="center" vertical="center" textRotation="90" wrapText="1"/>
    </xf>
    <xf numFmtId="0" fontId="22" fillId="0" borderId="14" xfId="0" applyFont="1" applyFill="1" applyBorder="1" applyAlignment="1">
      <alignment horizontal="center" vertical="center" textRotation="90" wrapText="1"/>
    </xf>
  </cellXfs>
  <cellStyles count="146">
    <cellStyle name="20% - Énfasis1" xfId="115" builtinId="30" customBuiltin="1"/>
    <cellStyle name="20% - Énfasis2" xfId="119" builtinId="34" customBuiltin="1"/>
    <cellStyle name="20% - Énfasis3" xfId="123" builtinId="38" customBuiltin="1"/>
    <cellStyle name="20% - Énfasis4" xfId="127" builtinId="42" customBuiltin="1"/>
    <cellStyle name="20% - Énfasis5" xfId="131" builtinId="46" customBuiltin="1"/>
    <cellStyle name="20% - Énfasis6" xfId="135" builtinId="50" customBuiltin="1"/>
    <cellStyle name="40% - Énfasis1" xfId="116" builtinId="31" customBuiltin="1"/>
    <cellStyle name="40% - Énfasis2" xfId="120" builtinId="35" customBuiltin="1"/>
    <cellStyle name="40% - Énfasis3" xfId="124" builtinId="39" customBuiltin="1"/>
    <cellStyle name="40% - Énfasis4" xfId="128" builtinId="43" customBuiltin="1"/>
    <cellStyle name="40% - Énfasis5" xfId="132" builtinId="47" customBuiltin="1"/>
    <cellStyle name="40% - Énfasis6" xfId="136" builtinId="51" customBuiltin="1"/>
    <cellStyle name="60% - Énfasis1" xfId="117" builtinId="32" customBuiltin="1"/>
    <cellStyle name="60% - Énfasis2" xfId="121" builtinId="36" customBuiltin="1"/>
    <cellStyle name="60% - Énfasis3" xfId="125" builtinId="40" customBuiltin="1"/>
    <cellStyle name="60% - Énfasis4" xfId="129" builtinId="44" customBuiltin="1"/>
    <cellStyle name="60% - Énfasis5" xfId="133" builtinId="48" customBuiltin="1"/>
    <cellStyle name="60% - Énfasis6" xfId="137" builtinId="52" customBuiltin="1"/>
    <cellStyle name="Bueno" xfId="102" builtinId="26" customBuiltin="1"/>
    <cellStyle name="Cálculo" xfId="107" builtinId="22" customBuiltin="1"/>
    <cellStyle name="Celda de comprobación" xfId="109" builtinId="23" customBuiltin="1"/>
    <cellStyle name="Celda vinculada" xfId="108" builtinId="24" customBuiltin="1"/>
    <cellStyle name="Encabezado 1" xfId="98" builtinId="16" customBuiltin="1"/>
    <cellStyle name="Encabezado 4" xfId="101" builtinId="19" customBuiltin="1"/>
    <cellStyle name="Énfasis1" xfId="114" builtinId="29" customBuiltin="1"/>
    <cellStyle name="Énfasis2" xfId="118" builtinId="33" customBuiltin="1"/>
    <cellStyle name="Énfasis3" xfId="122" builtinId="37" customBuiltin="1"/>
    <cellStyle name="Énfasis4" xfId="126" builtinId="41" customBuiltin="1"/>
    <cellStyle name="Énfasis5" xfId="130" builtinId="45" customBuiltin="1"/>
    <cellStyle name="Énfasis6" xfId="134" builtinId="49" customBuiltin="1"/>
    <cellStyle name="Entrada" xfId="105" builtinId="20" customBuiltin="1"/>
    <cellStyle name="Incorrecto" xfId="103" builtinId="27" customBuiltin="1"/>
    <cellStyle name="Millares" xfId="1" builtinId="3"/>
    <cellStyle name="Millares [0]" xfId="143" builtinId="6"/>
    <cellStyle name="Millares [0] 10" xfId="3"/>
    <cellStyle name="Millares [0] 11" xfId="96"/>
    <cellStyle name="Millares [0] 12" xfId="141"/>
    <cellStyle name="Millares [0] 13" xfId="144"/>
    <cellStyle name="Millares [0] 2" xfId="4"/>
    <cellStyle name="Millares [0] 2 2" xfId="5"/>
    <cellStyle name="Millares [0] 2 2 2" xfId="6"/>
    <cellStyle name="Millares [0] 2 2 2 2" xfId="7"/>
    <cellStyle name="Millares [0] 2 2 3" xfId="8"/>
    <cellStyle name="Millares [0] 3" xfId="9"/>
    <cellStyle name="Millares [0] 3 2" xfId="10"/>
    <cellStyle name="Millares [0] 4" xfId="11"/>
    <cellStyle name="Millares [0] 4 2" xfId="12"/>
    <cellStyle name="Millares [0] 5" xfId="13"/>
    <cellStyle name="Millares [0] 5 2" xfId="14"/>
    <cellStyle name="Millares [0] 6" xfId="15"/>
    <cellStyle name="Millares [0] 6 2" xfId="16"/>
    <cellStyle name="Millares [0] 7" xfId="17"/>
    <cellStyle name="Millares [0] 7 2" xfId="18"/>
    <cellStyle name="Millares [0] 8" xfId="19"/>
    <cellStyle name="Millares [0] 8 2" xfId="20"/>
    <cellStyle name="Millares [0] 9" xfId="21"/>
    <cellStyle name="Millares [0] 9 2" xfId="22"/>
    <cellStyle name="Millares [0] 9 2 2" xfId="23"/>
    <cellStyle name="Millares [0] 9 3" xfId="24"/>
    <cellStyle name="Millares 10" xfId="25"/>
    <cellStyle name="Millares 10 2" xfId="26"/>
    <cellStyle name="Millares 10 2 2" xfId="27"/>
    <cellStyle name="Millares 10 3" xfId="28"/>
    <cellStyle name="Millares 11" xfId="29"/>
    <cellStyle name="Millares 12" xfId="30"/>
    <cellStyle name="Millares 13" xfId="2"/>
    <cellStyle name="Millares 14" xfId="95"/>
    <cellStyle name="Millares 15" xfId="142"/>
    <cellStyle name="Millares 2" xfId="31"/>
    <cellStyle name="Millares 2 2" xfId="32"/>
    <cellStyle name="Millares 2 2 2" xfId="33"/>
    <cellStyle name="Millares 2 2 2 2" xfId="34"/>
    <cellStyle name="Millares 2 2 3" xfId="35"/>
    <cellStyle name="Millares 2 3" xfId="36"/>
    <cellStyle name="Millares 2 3 2" xfId="37"/>
    <cellStyle name="Millares 2 4" xfId="38"/>
    <cellStyle name="Millares 2 5" xfId="145"/>
    <cellStyle name="Millares 3" xfId="39"/>
    <cellStyle name="Millares 3 2" xfId="40"/>
    <cellStyle name="Millares 3 2 2" xfId="41"/>
    <cellStyle name="Millares 3 3" xfId="42"/>
    <cellStyle name="Millares 3 3 2" xfId="43"/>
    <cellStyle name="Millares 3 3 2 2" xfId="44"/>
    <cellStyle name="Millares 3 3 3" xfId="45"/>
    <cellStyle name="Millares 3 4" xfId="46"/>
    <cellStyle name="Millares 4" xfId="47"/>
    <cellStyle name="Millares 4 2" xfId="48"/>
    <cellStyle name="Millares 5" xfId="49"/>
    <cellStyle name="Millares 5 2" xfId="50"/>
    <cellStyle name="Millares 6" xfId="51"/>
    <cellStyle name="Millares 6 2" xfId="52"/>
    <cellStyle name="Millares 7" xfId="53"/>
    <cellStyle name="Millares 7 2" xfId="54"/>
    <cellStyle name="Millares 8" xfId="55"/>
    <cellStyle name="Millares 8 2" xfId="56"/>
    <cellStyle name="Millares 9" xfId="57"/>
    <cellStyle name="Millares 9 2" xfId="58"/>
    <cellStyle name="Millares 9 2 2" xfId="59"/>
    <cellStyle name="Millares 9 3" xfId="60"/>
    <cellStyle name="Moneda [0] 2" xfId="140"/>
    <cellStyle name="Moneda 2" xfId="61"/>
    <cellStyle name="Moneda 2 2" xfId="62"/>
    <cellStyle name="Moneda 3" xfId="63"/>
    <cellStyle name="Moneda 3 2" xfId="64"/>
    <cellStyle name="Moneda 3 2 2" xfId="65"/>
    <cellStyle name="Moneda 3 3" xfId="66"/>
    <cellStyle name="Moneda 4" xfId="67"/>
    <cellStyle name="Moneda 4 2" xfId="68"/>
    <cellStyle name="Moneda 5" xfId="69"/>
    <cellStyle name="Moneda 5 2" xfId="70"/>
    <cellStyle name="Moneda 6" xfId="71"/>
    <cellStyle name="Moneda 6 2" xfId="72"/>
    <cellStyle name="Moneda 7" xfId="73"/>
    <cellStyle name="Moneda 7 2" xfId="74"/>
    <cellStyle name="Moneda 8" xfId="75"/>
    <cellStyle name="Moneda 8 2" xfId="76"/>
    <cellStyle name="Moneda 9" xfId="139"/>
    <cellStyle name="Neutral" xfId="104" builtinId="28" customBuiltin="1"/>
    <cellStyle name="Normal" xfId="0" builtinId="0"/>
    <cellStyle name="Normal 2" xfId="77"/>
    <cellStyle name="Normal 2 10 2" xfId="138"/>
    <cellStyle name="Normal 2 2" xfId="78"/>
    <cellStyle name="Normal 2 2 2" xfId="79"/>
    <cellStyle name="Normal 2 3" xfId="80"/>
    <cellStyle name="Normal 2 3 2" xfId="81"/>
    <cellStyle name="Normal 2 4" xfId="82"/>
    <cellStyle name="Normal 2 77" xfId="83"/>
    <cellStyle name="Normal 3" xfId="84"/>
    <cellStyle name="Normal 3 2" xfId="85"/>
    <cellStyle name="Normal 3 2 2" xfId="86"/>
    <cellStyle name="Normal 3 3" xfId="87"/>
    <cellStyle name="Normal 4" xfId="88"/>
    <cellStyle name="Normal 6" xfId="89"/>
    <cellStyle name="Normal 6 2" xfId="90"/>
    <cellStyle name="Normal 9" xfId="91"/>
    <cellStyle name="Normal 9 2" xfId="92"/>
    <cellStyle name="Notas" xfId="111" builtinId="10" customBuiltin="1"/>
    <cellStyle name="Porcentual 2" xfId="93"/>
    <cellStyle name="Porcentual 2 2" xfId="94"/>
    <cellStyle name="Salida" xfId="106" builtinId="21" customBuiltin="1"/>
    <cellStyle name="Texto de advertencia" xfId="110" builtinId="11" customBuiltin="1"/>
    <cellStyle name="Texto explicativo" xfId="112" builtinId="53" customBuiltin="1"/>
    <cellStyle name="Título" xfId="97" builtinId="15" customBuiltin="1"/>
    <cellStyle name="Título 2" xfId="99" builtinId="17" customBuiltin="1"/>
    <cellStyle name="Título 3" xfId="100" builtinId="18" customBuiltin="1"/>
    <cellStyle name="Total" xfId="113" builtinId="25"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O461"/>
  <sheetViews>
    <sheetView tabSelected="1" view="pageBreakPreview" zoomScale="115" zoomScaleNormal="100" zoomScaleSheetLayoutView="115" workbookViewId="0">
      <pane ySplit="1" topLeftCell="A446" activePane="bottomLeft" state="frozen"/>
      <selection pane="bottomLeft" activeCell="H421" sqref="H421"/>
    </sheetView>
  </sheetViews>
  <sheetFormatPr baseColWidth="10" defaultColWidth="8.85546875" defaultRowHeight="15" x14ac:dyDescent="0.25"/>
  <cols>
    <col min="1" max="1" width="8.140625" customWidth="1"/>
    <col min="2" max="2" width="18.140625" customWidth="1"/>
    <col min="3" max="3" width="34.28515625" customWidth="1"/>
    <col min="4" max="4" width="27.42578125" customWidth="1"/>
    <col min="5" max="5" width="15.5703125" bestFit="1" customWidth="1"/>
    <col min="6" max="6" width="19.28515625" style="4" customWidth="1"/>
    <col min="7" max="7" width="17.85546875" style="4" customWidth="1"/>
    <col min="8" max="8" width="13.7109375" customWidth="1"/>
    <col min="9" max="9" width="14" style="84" hidden="1" customWidth="1"/>
    <col min="10" max="10" width="11.85546875" style="12" customWidth="1"/>
    <col min="11" max="11" width="21.42578125" customWidth="1"/>
    <col min="12" max="12" width="42.5703125" customWidth="1"/>
    <col min="13" max="13" width="16.7109375" customWidth="1"/>
    <col min="15" max="15" width="10.5703125" bestFit="1" customWidth="1"/>
  </cols>
  <sheetData>
    <row r="1" spans="1:11" ht="30" x14ac:dyDescent="0.25">
      <c r="A1" s="1" t="s">
        <v>0</v>
      </c>
      <c r="B1" s="1" t="s">
        <v>3</v>
      </c>
      <c r="C1" s="1" t="s">
        <v>1</v>
      </c>
      <c r="D1" s="1" t="s">
        <v>14</v>
      </c>
      <c r="E1" s="1" t="s">
        <v>5</v>
      </c>
      <c r="F1" s="3" t="s">
        <v>6</v>
      </c>
      <c r="G1" s="3" t="s">
        <v>7</v>
      </c>
      <c r="H1" s="11" t="s">
        <v>4</v>
      </c>
      <c r="I1" s="80" t="s">
        <v>9</v>
      </c>
      <c r="J1" s="10" t="s">
        <v>8</v>
      </c>
      <c r="K1" s="10" t="s">
        <v>10</v>
      </c>
    </row>
    <row r="2" spans="1:11" s="22" customFormat="1" x14ac:dyDescent="0.25">
      <c r="A2" s="33">
        <v>1</v>
      </c>
      <c r="B2" s="33" t="s">
        <v>28</v>
      </c>
      <c r="C2" s="33" t="s">
        <v>25</v>
      </c>
      <c r="D2" s="33" t="s">
        <v>36</v>
      </c>
      <c r="E2" s="34">
        <v>43125</v>
      </c>
      <c r="F2" s="35">
        <v>4550000</v>
      </c>
      <c r="G2" s="36">
        <v>3618</v>
      </c>
      <c r="H2" s="33">
        <v>278809</v>
      </c>
      <c r="I2" s="49">
        <v>43129.287430555552</v>
      </c>
      <c r="J2" s="37" t="s">
        <v>27</v>
      </c>
      <c r="K2" s="37" t="s">
        <v>11</v>
      </c>
    </row>
    <row r="3" spans="1:11" s="22" customFormat="1" ht="30" x14ac:dyDescent="0.25">
      <c r="A3" s="33">
        <v>2</v>
      </c>
      <c r="B3" s="33" t="s">
        <v>29</v>
      </c>
      <c r="C3" s="33" t="s">
        <v>30</v>
      </c>
      <c r="D3" s="38" t="s">
        <v>31</v>
      </c>
      <c r="E3" s="34">
        <v>43125</v>
      </c>
      <c r="F3" s="35">
        <v>1896876</v>
      </c>
      <c r="G3" s="36">
        <v>3718</v>
      </c>
      <c r="H3" s="33">
        <v>248669</v>
      </c>
      <c r="I3" s="49">
        <v>43129.28806712963</v>
      </c>
      <c r="J3" s="37" t="s">
        <v>27</v>
      </c>
      <c r="K3" s="37" t="s">
        <v>11</v>
      </c>
    </row>
    <row r="4" spans="1:11" s="22" customFormat="1" x14ac:dyDescent="0.25">
      <c r="A4" s="33">
        <v>3</v>
      </c>
      <c r="B4" s="33" t="s">
        <v>40</v>
      </c>
      <c r="C4" s="33" t="s">
        <v>37</v>
      </c>
      <c r="D4" s="38" t="s">
        <v>41</v>
      </c>
      <c r="E4" s="34">
        <v>43126</v>
      </c>
      <c r="F4" s="35">
        <v>140399006.37</v>
      </c>
      <c r="G4" s="36">
        <v>4718</v>
      </c>
      <c r="H4" s="33">
        <v>238449</v>
      </c>
      <c r="I4" s="49">
        <v>43130.419490740744</v>
      </c>
      <c r="J4" s="37" t="s">
        <v>27</v>
      </c>
      <c r="K4" s="37" t="s">
        <v>11</v>
      </c>
    </row>
    <row r="5" spans="1:11" s="22" customFormat="1" ht="30" x14ac:dyDescent="0.25">
      <c r="A5" s="33">
        <v>4</v>
      </c>
      <c r="B5" s="33" t="s">
        <v>39</v>
      </c>
      <c r="C5" s="33" t="s">
        <v>38</v>
      </c>
      <c r="D5" s="38" t="s">
        <v>42</v>
      </c>
      <c r="E5" s="34">
        <v>43126</v>
      </c>
      <c r="F5" s="35">
        <v>404856850.72000003</v>
      </c>
      <c r="G5" s="36">
        <v>4818</v>
      </c>
      <c r="H5" s="33">
        <v>238449</v>
      </c>
      <c r="I5" s="49">
        <v>43130.418877314813</v>
      </c>
      <c r="J5" s="37" t="s">
        <v>27</v>
      </c>
      <c r="K5" s="37" t="s">
        <v>11</v>
      </c>
    </row>
    <row r="6" spans="1:11" s="22" customFormat="1" x14ac:dyDescent="0.25">
      <c r="A6" s="33">
        <v>5</v>
      </c>
      <c r="B6" s="33" t="s">
        <v>26</v>
      </c>
      <c r="C6" s="33" t="s">
        <v>25</v>
      </c>
      <c r="D6" s="38">
        <v>141759</v>
      </c>
      <c r="E6" s="34">
        <v>43122</v>
      </c>
      <c r="F6" s="35">
        <v>1090250</v>
      </c>
      <c r="G6" s="36">
        <v>5218</v>
      </c>
      <c r="H6" s="33">
        <v>248669</v>
      </c>
      <c r="I6" s="49">
        <v>43130.42759259259</v>
      </c>
      <c r="J6" s="37" t="s">
        <v>27</v>
      </c>
      <c r="K6" s="37" t="s">
        <v>11</v>
      </c>
    </row>
    <row r="7" spans="1:11" s="22" customFormat="1" x14ac:dyDescent="0.25">
      <c r="A7" s="39">
        <v>6</v>
      </c>
      <c r="B7" s="40" t="s">
        <v>43</v>
      </c>
      <c r="C7" s="40" t="s">
        <v>44</v>
      </c>
      <c r="D7" s="41" t="s">
        <v>45</v>
      </c>
      <c r="E7" s="42">
        <v>43146</v>
      </c>
      <c r="F7" s="43">
        <v>16274440</v>
      </c>
      <c r="G7" s="44">
        <v>12918</v>
      </c>
      <c r="H7" s="39">
        <v>248669</v>
      </c>
      <c r="I7" s="49">
        <v>43151.382615740738</v>
      </c>
      <c r="J7" s="45" t="s">
        <v>27</v>
      </c>
      <c r="K7" s="45" t="s">
        <v>12</v>
      </c>
    </row>
    <row r="8" spans="1:11" s="22" customFormat="1" x14ac:dyDescent="0.25">
      <c r="A8" s="39">
        <v>7</v>
      </c>
      <c r="B8" s="39" t="s">
        <v>28</v>
      </c>
      <c r="C8" s="39" t="s">
        <v>25</v>
      </c>
      <c r="D8" s="39" t="s">
        <v>46</v>
      </c>
      <c r="E8" s="42">
        <v>43146</v>
      </c>
      <c r="F8" s="43">
        <v>4550000</v>
      </c>
      <c r="G8" s="44">
        <v>13018</v>
      </c>
      <c r="H8" s="39">
        <v>278809</v>
      </c>
      <c r="I8" s="49">
        <v>43151.427986111114</v>
      </c>
      <c r="J8" s="45" t="s">
        <v>27</v>
      </c>
      <c r="K8" s="45" t="s">
        <v>12</v>
      </c>
    </row>
    <row r="9" spans="1:11" s="22" customFormat="1" x14ac:dyDescent="0.25">
      <c r="A9" s="39">
        <v>8</v>
      </c>
      <c r="B9" s="39" t="s">
        <v>26</v>
      </c>
      <c r="C9" s="39" t="s">
        <v>25</v>
      </c>
      <c r="D9" s="41" t="s">
        <v>47</v>
      </c>
      <c r="E9" s="42">
        <v>43146</v>
      </c>
      <c r="F9" s="43">
        <v>1090250</v>
      </c>
      <c r="G9" s="44">
        <v>13118</v>
      </c>
      <c r="H9" s="39">
        <v>248669</v>
      </c>
      <c r="I9" s="49">
        <v>43151.421527777777</v>
      </c>
      <c r="J9" s="45" t="s">
        <v>27</v>
      </c>
      <c r="K9" s="45" t="s">
        <v>12</v>
      </c>
    </row>
    <row r="10" spans="1:11" s="22" customFormat="1" ht="30" x14ac:dyDescent="0.25">
      <c r="A10" s="39">
        <v>9</v>
      </c>
      <c r="B10" s="39" t="s">
        <v>29</v>
      </c>
      <c r="C10" s="39" t="s">
        <v>30</v>
      </c>
      <c r="D10" s="41" t="s">
        <v>86</v>
      </c>
      <c r="E10" s="42">
        <v>43146</v>
      </c>
      <c r="F10" s="43">
        <v>1896876</v>
      </c>
      <c r="G10" s="44">
        <v>13218</v>
      </c>
      <c r="H10" s="39">
        <v>254009</v>
      </c>
      <c r="I10" s="49">
        <v>43151.392245370371</v>
      </c>
      <c r="J10" s="45" t="s">
        <v>27</v>
      </c>
      <c r="K10" s="45" t="s">
        <v>12</v>
      </c>
    </row>
    <row r="11" spans="1:11" s="22" customFormat="1" ht="30" x14ac:dyDescent="0.25">
      <c r="A11" s="39">
        <v>10</v>
      </c>
      <c r="B11" s="39" t="s">
        <v>48</v>
      </c>
      <c r="C11" s="39" t="s">
        <v>58</v>
      </c>
      <c r="D11" s="39">
        <v>3013</v>
      </c>
      <c r="E11" s="42">
        <v>43152</v>
      </c>
      <c r="F11" s="43">
        <v>16404746.99</v>
      </c>
      <c r="G11" s="44">
        <v>14418</v>
      </c>
      <c r="H11" s="39">
        <v>249329</v>
      </c>
      <c r="I11" s="49">
        <v>43157.353113425925</v>
      </c>
      <c r="J11" s="45" t="s">
        <v>33</v>
      </c>
      <c r="K11" s="45" t="s">
        <v>12</v>
      </c>
    </row>
    <row r="12" spans="1:11" s="22" customFormat="1" ht="30" x14ac:dyDescent="0.25">
      <c r="A12" s="39">
        <v>11</v>
      </c>
      <c r="B12" s="39" t="s">
        <v>49</v>
      </c>
      <c r="C12" s="39" t="s">
        <v>59</v>
      </c>
      <c r="D12" s="41" t="s">
        <v>68</v>
      </c>
      <c r="E12" s="42">
        <v>43152</v>
      </c>
      <c r="F12" s="46">
        <v>12729669.43</v>
      </c>
      <c r="G12" s="44">
        <v>14518</v>
      </c>
      <c r="H12" s="39">
        <v>249329</v>
      </c>
      <c r="I12" s="49">
        <v>43158.121782407405</v>
      </c>
      <c r="J12" s="45" t="s">
        <v>33</v>
      </c>
      <c r="K12" s="45" t="s">
        <v>12</v>
      </c>
    </row>
    <row r="13" spans="1:11" s="22" customFormat="1" ht="45" x14ac:dyDescent="0.25">
      <c r="A13" s="39">
        <v>12</v>
      </c>
      <c r="B13" s="39" t="s">
        <v>50</v>
      </c>
      <c r="C13" s="39" t="s">
        <v>60</v>
      </c>
      <c r="D13" s="39" t="s">
        <v>72</v>
      </c>
      <c r="E13" s="42">
        <v>43152</v>
      </c>
      <c r="F13" s="43">
        <v>14648030.1</v>
      </c>
      <c r="G13" s="44">
        <v>14618</v>
      </c>
      <c r="H13" s="39">
        <v>249329</v>
      </c>
      <c r="I13" s="49">
        <v>43158.143125000002</v>
      </c>
      <c r="J13" s="45" t="s">
        <v>33</v>
      </c>
      <c r="K13" s="45" t="s">
        <v>12</v>
      </c>
    </row>
    <row r="14" spans="1:11" s="22" customFormat="1" ht="30" x14ac:dyDescent="0.25">
      <c r="A14" s="39">
        <v>13</v>
      </c>
      <c r="B14" s="39" t="s">
        <v>51</v>
      </c>
      <c r="C14" s="39" t="s">
        <v>61</v>
      </c>
      <c r="D14" s="41" t="s">
        <v>69</v>
      </c>
      <c r="E14" s="42">
        <v>43152</v>
      </c>
      <c r="F14" s="43">
        <v>8281350</v>
      </c>
      <c r="G14" s="44">
        <v>14718</v>
      </c>
      <c r="H14" s="39">
        <v>249329</v>
      </c>
      <c r="I14" s="49">
        <v>43158.121770833335</v>
      </c>
      <c r="J14" s="45" t="s">
        <v>33</v>
      </c>
      <c r="K14" s="45" t="s">
        <v>12</v>
      </c>
    </row>
    <row r="15" spans="1:11" s="22" customFormat="1" x14ac:dyDescent="0.25">
      <c r="A15" s="39">
        <v>14</v>
      </c>
      <c r="B15" s="39" t="s">
        <v>52</v>
      </c>
      <c r="C15" s="39" t="s">
        <v>62</v>
      </c>
      <c r="D15" s="41" t="s">
        <v>70</v>
      </c>
      <c r="E15" s="42">
        <v>43152</v>
      </c>
      <c r="F15" s="43">
        <v>16786147.199999999</v>
      </c>
      <c r="G15" s="44">
        <v>14818</v>
      </c>
      <c r="H15" s="39">
        <v>249329</v>
      </c>
      <c r="I15" s="49">
        <v>43158.14371527778</v>
      </c>
      <c r="J15" s="45" t="s">
        <v>33</v>
      </c>
      <c r="K15" s="45" t="s">
        <v>12</v>
      </c>
    </row>
    <row r="16" spans="1:11" s="22" customFormat="1" x14ac:dyDescent="0.25">
      <c r="A16" s="39">
        <v>15</v>
      </c>
      <c r="B16" s="39" t="s">
        <v>53</v>
      </c>
      <c r="C16" s="39" t="s">
        <v>74</v>
      </c>
      <c r="D16" s="39">
        <v>969</v>
      </c>
      <c r="E16" s="42">
        <v>43152</v>
      </c>
      <c r="F16" s="43">
        <v>21884166.34</v>
      </c>
      <c r="G16" s="44">
        <v>14918</v>
      </c>
      <c r="H16" s="39">
        <v>249329</v>
      </c>
      <c r="I16" s="49">
        <v>43158.142835648148</v>
      </c>
      <c r="J16" s="45" t="s">
        <v>27</v>
      </c>
      <c r="K16" s="45" t="s">
        <v>12</v>
      </c>
    </row>
    <row r="17" spans="1:11" s="22" customFormat="1" x14ac:dyDescent="0.25">
      <c r="A17" s="39">
        <v>16</v>
      </c>
      <c r="B17" s="39" t="s">
        <v>53</v>
      </c>
      <c r="C17" s="39" t="s">
        <v>63</v>
      </c>
      <c r="D17" s="39">
        <v>967</v>
      </c>
      <c r="E17" s="42">
        <v>43152</v>
      </c>
      <c r="F17" s="43">
        <v>2619483.87</v>
      </c>
      <c r="G17" s="44">
        <v>15218</v>
      </c>
      <c r="H17" s="47">
        <v>264089</v>
      </c>
      <c r="I17" s="49">
        <v>43158.113530092596</v>
      </c>
      <c r="J17" s="45" t="s">
        <v>27</v>
      </c>
      <c r="K17" s="45" t="s">
        <v>12</v>
      </c>
    </row>
    <row r="18" spans="1:11" s="22" customFormat="1" x14ac:dyDescent="0.25">
      <c r="A18" s="39">
        <v>17</v>
      </c>
      <c r="B18" s="39" t="s">
        <v>54</v>
      </c>
      <c r="C18" s="48" t="s">
        <v>64</v>
      </c>
      <c r="D18" s="39" t="s">
        <v>71</v>
      </c>
      <c r="E18" s="42">
        <v>43152</v>
      </c>
      <c r="F18" s="43">
        <v>9482580.3599999994</v>
      </c>
      <c r="G18" s="44">
        <v>15318</v>
      </c>
      <c r="H18" s="39">
        <v>249329</v>
      </c>
      <c r="I18" s="49">
        <v>43158.192164351851</v>
      </c>
      <c r="J18" s="45" t="s">
        <v>33</v>
      </c>
      <c r="K18" s="45" t="s">
        <v>12</v>
      </c>
    </row>
    <row r="19" spans="1:11" s="22" customFormat="1" ht="45" x14ac:dyDescent="0.25">
      <c r="A19" s="39">
        <v>18</v>
      </c>
      <c r="B19" s="39" t="s">
        <v>55</v>
      </c>
      <c r="C19" s="39" t="s">
        <v>65</v>
      </c>
      <c r="D19" s="41" t="s">
        <v>73</v>
      </c>
      <c r="E19" s="42">
        <v>43152</v>
      </c>
      <c r="F19" s="43">
        <v>8933601.5999999996</v>
      </c>
      <c r="G19" s="44">
        <v>15418</v>
      </c>
      <c r="H19" s="39">
        <v>249329</v>
      </c>
      <c r="I19" s="49">
        <v>43158.143564814818</v>
      </c>
      <c r="J19" s="45" t="s">
        <v>33</v>
      </c>
      <c r="K19" s="45" t="s">
        <v>12</v>
      </c>
    </row>
    <row r="20" spans="1:11" s="22" customFormat="1" ht="30" x14ac:dyDescent="0.25">
      <c r="A20" s="39">
        <v>19</v>
      </c>
      <c r="B20" s="39" t="s">
        <v>56</v>
      </c>
      <c r="C20" s="48" t="s">
        <v>66</v>
      </c>
      <c r="D20" s="39">
        <v>69456</v>
      </c>
      <c r="E20" s="42">
        <v>43152</v>
      </c>
      <c r="F20" s="43"/>
      <c r="G20" s="44">
        <v>15518</v>
      </c>
      <c r="H20" s="39">
        <v>249329</v>
      </c>
      <c r="I20" s="49">
        <v>43158.160104166665</v>
      </c>
      <c r="J20" s="45" t="s">
        <v>33</v>
      </c>
      <c r="K20" s="45" t="s">
        <v>12</v>
      </c>
    </row>
    <row r="21" spans="1:11" s="22" customFormat="1" ht="30" x14ac:dyDescent="0.25">
      <c r="A21" s="39">
        <v>20</v>
      </c>
      <c r="B21" s="39" t="s">
        <v>57</v>
      </c>
      <c r="C21" s="48" t="s">
        <v>67</v>
      </c>
      <c r="D21" s="39">
        <v>82453</v>
      </c>
      <c r="E21" s="42">
        <v>43152</v>
      </c>
      <c r="F21" s="43">
        <v>8124346.8899999997</v>
      </c>
      <c r="G21" s="44">
        <v>15618</v>
      </c>
      <c r="H21" s="39">
        <v>249329</v>
      </c>
      <c r="I21" s="49">
        <v>43158.129849537036</v>
      </c>
      <c r="J21" s="45" t="s">
        <v>33</v>
      </c>
      <c r="K21" s="45" t="s">
        <v>12</v>
      </c>
    </row>
    <row r="22" spans="1:11" s="22" customFormat="1" x14ac:dyDescent="0.25">
      <c r="A22" s="39">
        <v>21</v>
      </c>
      <c r="B22" s="39" t="s">
        <v>75</v>
      </c>
      <c r="C22" s="39" t="s">
        <v>76</v>
      </c>
      <c r="D22" s="41" t="s">
        <v>79</v>
      </c>
      <c r="E22" s="42">
        <v>43152</v>
      </c>
      <c r="F22" s="43">
        <v>7200081.0700000003</v>
      </c>
      <c r="G22" s="44">
        <v>15718</v>
      </c>
      <c r="H22" s="39">
        <v>249329</v>
      </c>
      <c r="I22" s="49">
        <v>43158.143414351849</v>
      </c>
      <c r="J22" s="45" t="s">
        <v>27</v>
      </c>
      <c r="K22" s="45" t="s">
        <v>12</v>
      </c>
    </row>
    <row r="23" spans="1:11" s="22" customFormat="1" x14ac:dyDescent="0.25">
      <c r="A23" s="39">
        <v>22</v>
      </c>
      <c r="B23" s="39" t="s">
        <v>75</v>
      </c>
      <c r="C23" s="48" t="s">
        <v>77</v>
      </c>
      <c r="D23" s="39">
        <v>115482</v>
      </c>
      <c r="E23" s="42">
        <v>43152</v>
      </c>
      <c r="F23" s="43">
        <v>20139414.27</v>
      </c>
      <c r="G23" s="44">
        <v>15818</v>
      </c>
      <c r="H23" s="39">
        <v>249329</v>
      </c>
      <c r="I23" s="49">
        <v>43158.148506944446</v>
      </c>
      <c r="J23" s="45" t="s">
        <v>27</v>
      </c>
      <c r="K23" s="45" t="s">
        <v>12</v>
      </c>
    </row>
    <row r="24" spans="1:11" s="22" customFormat="1" x14ac:dyDescent="0.25">
      <c r="A24" s="39">
        <v>23</v>
      </c>
      <c r="B24" s="39" t="s">
        <v>75</v>
      </c>
      <c r="C24" s="39" t="s">
        <v>78</v>
      </c>
      <c r="D24" s="39">
        <v>115474</v>
      </c>
      <c r="E24" s="42">
        <v>43152</v>
      </c>
      <c r="F24" s="43">
        <v>1256271.49</v>
      </c>
      <c r="G24" s="44">
        <v>15918</v>
      </c>
      <c r="H24" s="39">
        <v>266549</v>
      </c>
      <c r="I24" s="49">
        <v>43158.114224537036</v>
      </c>
      <c r="J24" s="45" t="s">
        <v>27</v>
      </c>
      <c r="K24" s="45" t="s">
        <v>12</v>
      </c>
    </row>
    <row r="25" spans="1:11" s="22" customFormat="1" ht="45" x14ac:dyDescent="0.25">
      <c r="A25" s="39">
        <v>24</v>
      </c>
      <c r="B25" s="39" t="s">
        <v>80</v>
      </c>
      <c r="C25" s="39" t="s">
        <v>81</v>
      </c>
      <c r="D25" s="39">
        <v>70697</v>
      </c>
      <c r="E25" s="42">
        <v>43152</v>
      </c>
      <c r="F25" s="43">
        <v>24608529</v>
      </c>
      <c r="G25" s="44">
        <v>16018</v>
      </c>
      <c r="H25" s="39">
        <v>266309</v>
      </c>
      <c r="I25" s="49">
        <v>43158.249861111108</v>
      </c>
      <c r="J25" s="45" t="s">
        <v>27</v>
      </c>
      <c r="K25" s="45" t="s">
        <v>12</v>
      </c>
    </row>
    <row r="26" spans="1:11" s="22" customFormat="1" ht="30" x14ac:dyDescent="0.25">
      <c r="A26" s="39">
        <v>25</v>
      </c>
      <c r="B26" s="39" t="s">
        <v>83</v>
      </c>
      <c r="C26" s="39" t="s">
        <v>82</v>
      </c>
      <c r="D26" s="39">
        <v>16108</v>
      </c>
      <c r="E26" s="42">
        <v>43152</v>
      </c>
      <c r="F26" s="43">
        <v>24111104.050000001</v>
      </c>
      <c r="G26" s="44">
        <v>16118</v>
      </c>
      <c r="H26" s="39">
        <v>273269</v>
      </c>
      <c r="I26" s="49">
        <v>43158.113402777781</v>
      </c>
      <c r="J26" s="45" t="s">
        <v>27</v>
      </c>
      <c r="K26" s="45" t="s">
        <v>12</v>
      </c>
    </row>
    <row r="27" spans="1:11" s="22" customFormat="1" x14ac:dyDescent="0.25">
      <c r="A27" s="39">
        <v>26</v>
      </c>
      <c r="B27" s="39" t="s">
        <v>87</v>
      </c>
      <c r="C27" s="39" t="s">
        <v>88</v>
      </c>
      <c r="D27" s="39" t="s">
        <v>89</v>
      </c>
      <c r="E27" s="42">
        <v>43152</v>
      </c>
      <c r="F27" s="43">
        <v>2028856.36</v>
      </c>
      <c r="G27" s="44">
        <v>16218</v>
      </c>
      <c r="H27" s="39">
        <v>249329</v>
      </c>
      <c r="I27" s="49">
        <v>43158.113333333335</v>
      </c>
      <c r="J27" s="45" t="s">
        <v>27</v>
      </c>
      <c r="K27" s="45" t="s">
        <v>12</v>
      </c>
    </row>
    <row r="28" spans="1:11" s="22" customFormat="1" ht="30" x14ac:dyDescent="0.25">
      <c r="A28" s="39">
        <v>27</v>
      </c>
      <c r="B28" s="39" t="s">
        <v>40</v>
      </c>
      <c r="C28" s="39" t="s">
        <v>37</v>
      </c>
      <c r="D28" s="41" t="s">
        <v>90</v>
      </c>
      <c r="E28" s="42">
        <v>43154</v>
      </c>
      <c r="F28" s="43">
        <v>143636598.77000001</v>
      </c>
      <c r="G28" s="44">
        <v>16318</v>
      </c>
      <c r="H28" s="39">
        <v>238449</v>
      </c>
      <c r="I28" s="49">
        <v>43158.185428240744</v>
      </c>
      <c r="J28" s="45" t="s">
        <v>27</v>
      </c>
      <c r="K28" s="45" t="s">
        <v>12</v>
      </c>
    </row>
    <row r="29" spans="1:11" s="22" customFormat="1" ht="30" x14ac:dyDescent="0.25">
      <c r="A29" s="39">
        <v>28</v>
      </c>
      <c r="B29" s="39" t="s">
        <v>39</v>
      </c>
      <c r="C29" s="39" t="s">
        <v>38</v>
      </c>
      <c r="D29" s="41" t="s">
        <v>91</v>
      </c>
      <c r="E29" s="42">
        <v>43154</v>
      </c>
      <c r="F29" s="43">
        <v>221946212.09999999</v>
      </c>
      <c r="G29" s="44" t="s">
        <v>92</v>
      </c>
      <c r="H29" s="39">
        <v>238449</v>
      </c>
      <c r="I29" s="49">
        <v>43158.185428240744</v>
      </c>
      <c r="J29" s="45" t="s">
        <v>27</v>
      </c>
      <c r="K29" s="45" t="s">
        <v>12</v>
      </c>
    </row>
    <row r="30" spans="1:11" s="22" customFormat="1" ht="30" x14ac:dyDescent="0.25">
      <c r="A30" s="39">
        <v>29</v>
      </c>
      <c r="B30" s="39" t="s">
        <v>94</v>
      </c>
      <c r="C30" s="39" t="s">
        <v>93</v>
      </c>
      <c r="D30" s="41" t="s">
        <v>95</v>
      </c>
      <c r="E30" s="42">
        <v>43154</v>
      </c>
      <c r="F30" s="43">
        <v>23404103.809999999</v>
      </c>
      <c r="G30" s="44">
        <v>16918</v>
      </c>
      <c r="H30" s="39">
        <v>262130</v>
      </c>
      <c r="I30" s="49">
        <v>43158.185428240744</v>
      </c>
      <c r="J30" s="45" t="s">
        <v>27</v>
      </c>
      <c r="K30" s="45" t="s">
        <v>12</v>
      </c>
    </row>
    <row r="31" spans="1:11" s="22" customFormat="1" ht="30" x14ac:dyDescent="0.25">
      <c r="A31" s="9">
        <v>30</v>
      </c>
      <c r="B31" s="9" t="s">
        <v>94</v>
      </c>
      <c r="C31" s="9" t="s">
        <v>93</v>
      </c>
      <c r="D31" s="23" t="s">
        <v>99</v>
      </c>
      <c r="E31" s="19">
        <v>43171</v>
      </c>
      <c r="F31" s="8">
        <v>31983815.809999999</v>
      </c>
      <c r="G31" s="20" t="s">
        <v>102</v>
      </c>
      <c r="H31" s="9">
        <v>262130</v>
      </c>
      <c r="I31" s="49">
        <v>43175.390949074077</v>
      </c>
      <c r="J31" s="21" t="s">
        <v>27</v>
      </c>
      <c r="K31" s="21" t="s">
        <v>13</v>
      </c>
    </row>
    <row r="32" spans="1:11" s="22" customFormat="1" ht="30" x14ac:dyDescent="0.25">
      <c r="A32" s="9">
        <v>31</v>
      </c>
      <c r="B32" s="9" t="s">
        <v>40</v>
      </c>
      <c r="C32" s="9" t="s">
        <v>37</v>
      </c>
      <c r="D32" s="9" t="s">
        <v>103</v>
      </c>
      <c r="E32" s="19">
        <v>43179</v>
      </c>
      <c r="F32" s="8">
        <v>250833033.62</v>
      </c>
      <c r="G32" s="20">
        <v>21118</v>
      </c>
      <c r="H32" s="9">
        <v>238449</v>
      </c>
      <c r="I32" s="49">
        <v>43181.374652777777</v>
      </c>
      <c r="J32" s="21" t="s">
        <v>27</v>
      </c>
      <c r="K32" s="21" t="s">
        <v>13</v>
      </c>
    </row>
    <row r="33" spans="1:11" s="22" customFormat="1" ht="30" x14ac:dyDescent="0.25">
      <c r="A33" s="9">
        <v>32</v>
      </c>
      <c r="B33" s="9" t="s">
        <v>39</v>
      </c>
      <c r="C33" s="9" t="s">
        <v>38</v>
      </c>
      <c r="D33" s="9" t="s">
        <v>104</v>
      </c>
      <c r="E33" s="19">
        <v>43179</v>
      </c>
      <c r="F33" s="8">
        <v>556727924.48000002</v>
      </c>
      <c r="G33" s="20" t="s">
        <v>121</v>
      </c>
      <c r="H33" s="9">
        <v>238449</v>
      </c>
      <c r="I33" s="49">
        <v>43182.374652777777</v>
      </c>
      <c r="J33" s="21" t="s">
        <v>27</v>
      </c>
      <c r="K33" s="21" t="s">
        <v>13</v>
      </c>
    </row>
    <row r="34" spans="1:11" s="22" customFormat="1" x14ac:dyDescent="0.25">
      <c r="A34" s="9">
        <v>33</v>
      </c>
      <c r="B34" s="32" t="s">
        <v>43</v>
      </c>
      <c r="C34" s="32" t="s">
        <v>44</v>
      </c>
      <c r="D34" s="23" t="s">
        <v>105</v>
      </c>
      <c r="E34" s="19">
        <v>43179</v>
      </c>
      <c r="F34" s="8">
        <v>16274440</v>
      </c>
      <c r="G34" s="20">
        <v>21418</v>
      </c>
      <c r="H34" s="9">
        <v>248669</v>
      </c>
      <c r="I34" s="49">
        <v>43182.374652777777</v>
      </c>
      <c r="J34" s="21" t="s">
        <v>27</v>
      </c>
      <c r="K34" s="21" t="s">
        <v>13</v>
      </c>
    </row>
    <row r="35" spans="1:11" s="22" customFormat="1" x14ac:dyDescent="0.25">
      <c r="A35" s="9">
        <v>34</v>
      </c>
      <c r="B35" s="9" t="s">
        <v>28</v>
      </c>
      <c r="C35" s="9" t="s">
        <v>25</v>
      </c>
      <c r="D35" s="9" t="s">
        <v>106</v>
      </c>
      <c r="E35" s="19">
        <v>43179</v>
      </c>
      <c r="F35" s="8">
        <v>4550000</v>
      </c>
      <c r="G35" s="20">
        <v>21518</v>
      </c>
      <c r="H35" s="9">
        <v>278809</v>
      </c>
      <c r="I35" s="49">
        <v>43182.336134259262</v>
      </c>
      <c r="J35" s="21" t="s">
        <v>27</v>
      </c>
      <c r="K35" s="21" t="s">
        <v>13</v>
      </c>
    </row>
    <row r="36" spans="1:11" s="22" customFormat="1" x14ac:dyDescent="0.25">
      <c r="A36" s="9">
        <v>35</v>
      </c>
      <c r="B36" s="9" t="s">
        <v>26</v>
      </c>
      <c r="C36" s="9" t="s">
        <v>25</v>
      </c>
      <c r="D36" s="23" t="s">
        <v>107</v>
      </c>
      <c r="E36" s="19">
        <v>43179</v>
      </c>
      <c r="F36" s="8">
        <v>1090250</v>
      </c>
      <c r="G36" s="20">
        <v>21618</v>
      </c>
      <c r="H36" s="9">
        <v>248669</v>
      </c>
      <c r="I36" s="49">
        <v>43182.480995370373</v>
      </c>
      <c r="J36" s="21" t="s">
        <v>27</v>
      </c>
      <c r="K36" s="21" t="s">
        <v>13</v>
      </c>
    </row>
    <row r="37" spans="1:11" s="22" customFormat="1" ht="30" x14ac:dyDescent="0.25">
      <c r="A37" s="9">
        <v>36</v>
      </c>
      <c r="B37" s="9" t="s">
        <v>29</v>
      </c>
      <c r="C37" s="9" t="s">
        <v>30</v>
      </c>
      <c r="D37" s="23" t="s">
        <v>108</v>
      </c>
      <c r="E37" s="19">
        <v>43179</v>
      </c>
      <c r="F37" s="8">
        <v>1896876</v>
      </c>
      <c r="G37" s="20">
        <v>21718</v>
      </c>
      <c r="H37" s="9">
        <v>254009</v>
      </c>
      <c r="I37" s="49">
        <v>43182.432719907411</v>
      </c>
      <c r="J37" s="21" t="s">
        <v>27</v>
      </c>
      <c r="K37" s="21" t="s">
        <v>13</v>
      </c>
    </row>
    <row r="38" spans="1:11" s="22" customFormat="1" ht="30" x14ac:dyDescent="0.25">
      <c r="A38" s="9">
        <v>37</v>
      </c>
      <c r="B38" s="21" t="s">
        <v>109</v>
      </c>
      <c r="C38" s="9" t="s">
        <v>110</v>
      </c>
      <c r="D38" s="9" t="s">
        <v>111</v>
      </c>
      <c r="E38" s="19">
        <v>43179</v>
      </c>
      <c r="F38" s="24">
        <v>2992800</v>
      </c>
      <c r="G38" s="26">
        <v>21818</v>
      </c>
      <c r="H38" s="21">
        <v>270669</v>
      </c>
      <c r="I38" s="49">
        <v>43182.377800925926</v>
      </c>
      <c r="J38" s="21" t="s">
        <v>27</v>
      </c>
      <c r="K38" s="21" t="s">
        <v>13</v>
      </c>
    </row>
    <row r="39" spans="1:11" s="22" customFormat="1" ht="30" x14ac:dyDescent="0.25">
      <c r="A39" s="9">
        <v>38</v>
      </c>
      <c r="B39" s="9" t="s">
        <v>48</v>
      </c>
      <c r="C39" s="9" t="s">
        <v>58</v>
      </c>
      <c r="D39" s="9">
        <v>3029</v>
      </c>
      <c r="E39" s="19">
        <v>43179</v>
      </c>
      <c r="F39" s="8">
        <v>16048825.65</v>
      </c>
      <c r="G39" s="20">
        <v>21918</v>
      </c>
      <c r="H39" s="9">
        <v>249329</v>
      </c>
      <c r="I39" s="49">
        <v>43182.377800925926</v>
      </c>
      <c r="J39" s="21" t="s">
        <v>33</v>
      </c>
      <c r="K39" s="21" t="s">
        <v>13</v>
      </c>
    </row>
    <row r="40" spans="1:11" s="22" customFormat="1" ht="30" x14ac:dyDescent="0.25">
      <c r="A40" s="9">
        <v>39</v>
      </c>
      <c r="B40" s="9" t="s">
        <v>49</v>
      </c>
      <c r="C40" s="9" t="s">
        <v>59</v>
      </c>
      <c r="D40" s="23" t="s">
        <v>112</v>
      </c>
      <c r="E40" s="19">
        <v>43179</v>
      </c>
      <c r="F40" s="24">
        <v>11724456.26</v>
      </c>
      <c r="G40" s="20">
        <v>22018</v>
      </c>
      <c r="H40" s="9">
        <v>249329</v>
      </c>
      <c r="I40" s="49">
        <v>43182.331446759257</v>
      </c>
      <c r="J40" s="21" t="s">
        <v>33</v>
      </c>
      <c r="K40" s="21" t="s">
        <v>13</v>
      </c>
    </row>
    <row r="41" spans="1:11" s="22" customFormat="1" ht="45" x14ac:dyDescent="0.25">
      <c r="A41" s="9">
        <v>40</v>
      </c>
      <c r="B41" s="9" t="s">
        <v>50</v>
      </c>
      <c r="C41" s="25" t="s">
        <v>60</v>
      </c>
      <c r="D41" s="23" t="s">
        <v>113</v>
      </c>
      <c r="E41" s="19">
        <v>43179</v>
      </c>
      <c r="F41" s="8">
        <v>9437472</v>
      </c>
      <c r="G41" s="20">
        <v>22118</v>
      </c>
      <c r="H41" s="9">
        <v>249329</v>
      </c>
      <c r="I41" s="49">
        <v>43182.346041666664</v>
      </c>
      <c r="J41" s="21" t="s">
        <v>33</v>
      </c>
      <c r="K41" s="21" t="s">
        <v>13</v>
      </c>
    </row>
    <row r="42" spans="1:11" s="22" customFormat="1" ht="30" x14ac:dyDescent="0.25">
      <c r="A42" s="9">
        <v>41</v>
      </c>
      <c r="B42" s="9" t="s">
        <v>51</v>
      </c>
      <c r="C42" s="9" t="s">
        <v>61</v>
      </c>
      <c r="D42" s="23" t="s">
        <v>114</v>
      </c>
      <c r="E42" s="19">
        <v>43179</v>
      </c>
      <c r="F42" s="8">
        <v>7363323</v>
      </c>
      <c r="G42" s="20">
        <v>22218</v>
      </c>
      <c r="H42" s="9">
        <v>249329</v>
      </c>
      <c r="I42" s="49">
        <v>43182.331157407411</v>
      </c>
      <c r="J42" s="21" t="s">
        <v>33</v>
      </c>
      <c r="K42" s="21" t="s">
        <v>13</v>
      </c>
    </row>
    <row r="43" spans="1:11" s="22" customFormat="1" x14ac:dyDescent="0.25">
      <c r="A43" s="9">
        <v>42</v>
      </c>
      <c r="B43" s="9" t="s">
        <v>52</v>
      </c>
      <c r="C43" s="25" t="s">
        <v>62</v>
      </c>
      <c r="D43" s="9" t="s">
        <v>115</v>
      </c>
      <c r="E43" s="19">
        <v>43179</v>
      </c>
      <c r="F43" s="8">
        <v>13344582.17</v>
      </c>
      <c r="G43" s="20">
        <v>22318</v>
      </c>
      <c r="H43" s="9">
        <v>249329</v>
      </c>
      <c r="I43" s="49">
        <v>43182.346909722219</v>
      </c>
      <c r="J43" s="21" t="s">
        <v>33</v>
      </c>
      <c r="K43" s="21" t="s">
        <v>13</v>
      </c>
    </row>
    <row r="44" spans="1:11" s="22" customFormat="1" x14ac:dyDescent="0.25">
      <c r="A44" s="9">
        <v>43</v>
      </c>
      <c r="B44" s="9" t="s">
        <v>53</v>
      </c>
      <c r="C44" s="25" t="s">
        <v>74</v>
      </c>
      <c r="D44" s="9">
        <v>1021</v>
      </c>
      <c r="E44" s="19">
        <v>43179</v>
      </c>
      <c r="F44" s="8">
        <v>22994179.833000001</v>
      </c>
      <c r="G44" s="20">
        <v>22418</v>
      </c>
      <c r="H44" s="9">
        <v>249329</v>
      </c>
      <c r="I44" s="49">
        <v>43182.345868055556</v>
      </c>
      <c r="J44" s="21" t="s">
        <v>27</v>
      </c>
      <c r="K44" s="21" t="s">
        <v>13</v>
      </c>
    </row>
    <row r="45" spans="1:11" s="22" customFormat="1" x14ac:dyDescent="0.25">
      <c r="A45" s="9">
        <v>44</v>
      </c>
      <c r="B45" s="9" t="s">
        <v>53</v>
      </c>
      <c r="C45" s="9" t="s">
        <v>117</v>
      </c>
      <c r="D45" s="23" t="s">
        <v>116</v>
      </c>
      <c r="E45" s="19">
        <v>43179</v>
      </c>
      <c r="F45" s="8">
        <v>1512887.26</v>
      </c>
      <c r="G45" s="20">
        <v>22518</v>
      </c>
      <c r="H45" s="9">
        <v>264089</v>
      </c>
      <c r="I45" s="49">
        <v>43182.341469907406</v>
      </c>
      <c r="J45" s="21" t="s">
        <v>27</v>
      </c>
      <c r="K45" s="21" t="s">
        <v>13</v>
      </c>
    </row>
    <row r="46" spans="1:11" s="22" customFormat="1" x14ac:dyDescent="0.25">
      <c r="A46" s="9">
        <v>45</v>
      </c>
      <c r="B46" s="9" t="s">
        <v>54</v>
      </c>
      <c r="C46" s="25" t="s">
        <v>64</v>
      </c>
      <c r="D46" s="23" t="s">
        <v>118</v>
      </c>
      <c r="E46" s="19">
        <v>43179</v>
      </c>
      <c r="F46" s="8">
        <v>6209620.3099999996</v>
      </c>
      <c r="G46" s="20">
        <v>22618</v>
      </c>
      <c r="H46" s="9">
        <v>249329</v>
      </c>
      <c r="I46" s="49">
        <v>43185.516909722224</v>
      </c>
      <c r="J46" s="21" t="s">
        <v>33</v>
      </c>
      <c r="K46" s="21" t="s">
        <v>13</v>
      </c>
    </row>
    <row r="47" spans="1:11" s="22" customFormat="1" ht="45" x14ac:dyDescent="0.25">
      <c r="A47" s="9">
        <v>46</v>
      </c>
      <c r="B47" s="9" t="s">
        <v>55</v>
      </c>
      <c r="C47" s="9" t="s">
        <v>65</v>
      </c>
      <c r="D47" s="9" t="s">
        <v>119</v>
      </c>
      <c r="E47" s="19">
        <v>43179</v>
      </c>
      <c r="F47" s="8">
        <v>8660486.3399999999</v>
      </c>
      <c r="G47" s="20">
        <v>22718</v>
      </c>
      <c r="H47" s="9">
        <v>249329</v>
      </c>
      <c r="I47" s="49">
        <v>43185.694027777776</v>
      </c>
      <c r="J47" s="21" t="s">
        <v>33</v>
      </c>
      <c r="K47" s="21" t="s">
        <v>13</v>
      </c>
    </row>
    <row r="48" spans="1:11" s="22" customFormat="1" ht="30" x14ac:dyDescent="0.25">
      <c r="A48" s="9">
        <v>47</v>
      </c>
      <c r="B48" s="9" t="s">
        <v>56</v>
      </c>
      <c r="C48" s="9" t="s">
        <v>66</v>
      </c>
      <c r="D48" s="9">
        <v>70025</v>
      </c>
      <c r="E48" s="19">
        <v>43179</v>
      </c>
      <c r="F48" s="8">
        <v>5296606</v>
      </c>
      <c r="G48" s="20">
        <v>22818</v>
      </c>
      <c r="H48" s="9">
        <v>249329</v>
      </c>
      <c r="I48" s="49">
        <v>43185.514976851853</v>
      </c>
      <c r="J48" s="21" t="s">
        <v>33</v>
      </c>
      <c r="K48" s="21" t="s">
        <v>13</v>
      </c>
    </row>
    <row r="49" spans="1:11" s="22" customFormat="1" ht="30" x14ac:dyDescent="0.25">
      <c r="A49" s="9">
        <v>48</v>
      </c>
      <c r="B49" s="9" t="s">
        <v>57</v>
      </c>
      <c r="C49" s="9" t="s">
        <v>67</v>
      </c>
      <c r="D49" s="9">
        <v>83301</v>
      </c>
      <c r="E49" s="19">
        <v>43179</v>
      </c>
      <c r="F49" s="8">
        <v>9381546.9000000004</v>
      </c>
      <c r="G49" s="20">
        <v>22918</v>
      </c>
      <c r="H49" s="9">
        <v>249329</v>
      </c>
      <c r="I49" s="49">
        <v>43185.516956018517</v>
      </c>
      <c r="J49" s="21" t="s">
        <v>33</v>
      </c>
      <c r="K49" s="21" t="s">
        <v>13</v>
      </c>
    </row>
    <row r="50" spans="1:11" s="22" customFormat="1" x14ac:dyDescent="0.25">
      <c r="A50" s="9">
        <v>49</v>
      </c>
      <c r="B50" s="9" t="s">
        <v>75</v>
      </c>
      <c r="C50" s="9" t="s">
        <v>76</v>
      </c>
      <c r="D50" s="9">
        <v>13598</v>
      </c>
      <c r="E50" s="19">
        <v>43179</v>
      </c>
      <c r="F50" s="8">
        <v>7200000</v>
      </c>
      <c r="G50" s="20">
        <v>23018</v>
      </c>
      <c r="H50" s="9">
        <v>249329</v>
      </c>
      <c r="I50" s="49">
        <v>43185.681655092594</v>
      </c>
      <c r="J50" s="21" t="s">
        <v>27</v>
      </c>
      <c r="K50" s="21" t="s">
        <v>13</v>
      </c>
    </row>
    <row r="51" spans="1:11" s="22" customFormat="1" x14ac:dyDescent="0.25">
      <c r="A51" s="9">
        <v>50</v>
      </c>
      <c r="B51" s="9" t="s">
        <v>75</v>
      </c>
      <c r="C51" s="9" t="s">
        <v>77</v>
      </c>
      <c r="D51" s="9">
        <v>116719</v>
      </c>
      <c r="E51" s="19">
        <v>43179</v>
      </c>
      <c r="F51" s="8">
        <v>27767163.199999999</v>
      </c>
      <c r="G51" s="20">
        <v>23118</v>
      </c>
      <c r="H51" s="9">
        <v>249329</v>
      </c>
      <c r="I51" s="49">
        <v>43185.521770833337</v>
      </c>
      <c r="J51" s="21" t="s">
        <v>27</v>
      </c>
      <c r="K51" s="21" t="s">
        <v>13</v>
      </c>
    </row>
    <row r="52" spans="1:11" s="22" customFormat="1" x14ac:dyDescent="0.25">
      <c r="A52" s="9">
        <v>51</v>
      </c>
      <c r="B52" s="9" t="s">
        <v>75</v>
      </c>
      <c r="C52" s="9" t="s">
        <v>78</v>
      </c>
      <c r="D52" s="9">
        <v>116717</v>
      </c>
      <c r="E52" s="19">
        <v>43179</v>
      </c>
      <c r="F52" s="8">
        <v>1276029</v>
      </c>
      <c r="G52" s="20">
        <v>23218</v>
      </c>
      <c r="H52" s="9">
        <v>266549</v>
      </c>
      <c r="I52" s="49">
        <v>43185.641284722224</v>
      </c>
      <c r="J52" s="21" t="s">
        <v>27</v>
      </c>
      <c r="K52" s="21" t="s">
        <v>13</v>
      </c>
    </row>
    <row r="53" spans="1:11" s="22" customFormat="1" ht="45" x14ac:dyDescent="0.25">
      <c r="A53" s="9">
        <v>52</v>
      </c>
      <c r="B53" s="9" t="s">
        <v>80</v>
      </c>
      <c r="C53" s="9" t="s">
        <v>81</v>
      </c>
      <c r="D53" s="9">
        <v>70706</v>
      </c>
      <c r="E53" s="19">
        <v>43179</v>
      </c>
      <c r="F53" s="8">
        <v>22902739.199999999</v>
      </c>
      <c r="G53" s="20">
        <v>23318</v>
      </c>
      <c r="H53" s="9">
        <v>266309</v>
      </c>
      <c r="I53" s="49">
        <v>43185.505578703705</v>
      </c>
      <c r="J53" s="21" t="s">
        <v>27</v>
      </c>
      <c r="K53" s="21" t="s">
        <v>13</v>
      </c>
    </row>
    <row r="54" spans="1:11" s="22" customFormat="1" ht="30" x14ac:dyDescent="0.25">
      <c r="A54" s="9">
        <v>53</v>
      </c>
      <c r="B54" s="9" t="s">
        <v>83</v>
      </c>
      <c r="C54" s="9" t="s">
        <v>82</v>
      </c>
      <c r="D54" s="9">
        <v>2200949.83</v>
      </c>
      <c r="E54" s="19">
        <v>43179</v>
      </c>
      <c r="F54" s="8">
        <v>22749455</v>
      </c>
      <c r="G54" s="20">
        <v>23418</v>
      </c>
      <c r="H54" s="9">
        <v>273269</v>
      </c>
      <c r="I54" s="49">
        <v>43185.683310185188</v>
      </c>
      <c r="J54" s="21" t="s">
        <v>27</v>
      </c>
      <c r="K54" s="21" t="s">
        <v>13</v>
      </c>
    </row>
    <row r="55" spans="1:11" s="22" customFormat="1" x14ac:dyDescent="0.25">
      <c r="A55" s="9">
        <v>54</v>
      </c>
      <c r="B55" s="9" t="s">
        <v>87</v>
      </c>
      <c r="C55" s="9" t="s">
        <v>88</v>
      </c>
      <c r="D55" s="9" t="s">
        <v>120</v>
      </c>
      <c r="E55" s="19">
        <v>43179</v>
      </c>
      <c r="F55" s="8">
        <v>3499991.6</v>
      </c>
      <c r="G55" s="20">
        <v>23518</v>
      </c>
      <c r="H55" s="9">
        <v>249329</v>
      </c>
      <c r="I55" s="49">
        <v>43185.402974537035</v>
      </c>
      <c r="J55" s="21" t="s">
        <v>27</v>
      </c>
      <c r="K55" s="21" t="s">
        <v>13</v>
      </c>
    </row>
    <row r="56" spans="1:11" s="22" customFormat="1" x14ac:dyDescent="0.25">
      <c r="A56" s="9">
        <v>55</v>
      </c>
      <c r="B56" s="9" t="s">
        <v>127</v>
      </c>
      <c r="C56" s="9" t="s">
        <v>126</v>
      </c>
      <c r="D56" s="9" t="s">
        <v>136</v>
      </c>
      <c r="E56" s="19">
        <v>43203</v>
      </c>
      <c r="F56" s="8">
        <v>70338520</v>
      </c>
      <c r="G56" s="20">
        <v>26918</v>
      </c>
      <c r="H56" s="9">
        <v>290589</v>
      </c>
      <c r="I56" s="49">
        <v>43209.307997685188</v>
      </c>
      <c r="J56" s="21" t="s">
        <v>27</v>
      </c>
      <c r="K56" s="21" t="s">
        <v>15</v>
      </c>
    </row>
    <row r="57" spans="1:11" s="22" customFormat="1" x14ac:dyDescent="0.25">
      <c r="A57" s="9">
        <v>56</v>
      </c>
      <c r="B57" s="9" t="s">
        <v>26</v>
      </c>
      <c r="C57" s="9" t="s">
        <v>25</v>
      </c>
      <c r="D57" s="23" t="s">
        <v>128</v>
      </c>
      <c r="E57" s="19">
        <v>43203</v>
      </c>
      <c r="F57" s="8">
        <v>1090250</v>
      </c>
      <c r="G57" s="20">
        <v>27018</v>
      </c>
      <c r="H57" s="9">
        <v>248669</v>
      </c>
      <c r="I57" s="49">
        <v>43209.307997685188</v>
      </c>
      <c r="J57" s="21" t="s">
        <v>27</v>
      </c>
      <c r="K57" s="21" t="s">
        <v>15</v>
      </c>
    </row>
    <row r="58" spans="1:11" s="22" customFormat="1" x14ac:dyDescent="0.25">
      <c r="A58" s="9">
        <v>57</v>
      </c>
      <c r="B58" s="32" t="s">
        <v>43</v>
      </c>
      <c r="C58" s="9" t="s">
        <v>44</v>
      </c>
      <c r="D58" s="23" t="s">
        <v>129</v>
      </c>
      <c r="E58" s="19">
        <v>43203</v>
      </c>
      <c r="F58" s="8">
        <v>16274440</v>
      </c>
      <c r="G58" s="20">
        <v>27118</v>
      </c>
      <c r="H58" s="9">
        <v>248669</v>
      </c>
      <c r="I58" s="49">
        <v>43209.310868055552</v>
      </c>
      <c r="J58" s="21" t="s">
        <v>27</v>
      </c>
      <c r="K58" s="21" t="s">
        <v>15</v>
      </c>
    </row>
    <row r="59" spans="1:11" s="22" customFormat="1" ht="105" x14ac:dyDescent="0.25">
      <c r="A59" s="9">
        <v>58</v>
      </c>
      <c r="B59" s="9" t="s">
        <v>131</v>
      </c>
      <c r="C59" s="9" t="s">
        <v>130</v>
      </c>
      <c r="D59" s="9" t="s">
        <v>132</v>
      </c>
      <c r="E59" s="19">
        <v>43203</v>
      </c>
      <c r="F59" s="8">
        <v>21386438.91</v>
      </c>
      <c r="G59" s="20">
        <v>27218</v>
      </c>
      <c r="H59" s="9">
        <v>266309</v>
      </c>
      <c r="I59" s="49">
        <v>43209.326238425929</v>
      </c>
      <c r="J59" s="21" t="s">
        <v>27</v>
      </c>
      <c r="K59" s="21" t="s">
        <v>15</v>
      </c>
    </row>
    <row r="60" spans="1:11" s="22" customFormat="1" ht="30" x14ac:dyDescent="0.25">
      <c r="A60" s="9">
        <v>59</v>
      </c>
      <c r="B60" s="9" t="s">
        <v>94</v>
      </c>
      <c r="C60" s="9" t="s">
        <v>93</v>
      </c>
      <c r="D60" s="9" t="s">
        <v>134</v>
      </c>
      <c r="E60" s="19">
        <v>43203</v>
      </c>
      <c r="F60" s="8">
        <v>24780815.809999999</v>
      </c>
      <c r="G60" s="20" t="s">
        <v>137</v>
      </c>
      <c r="H60" s="9">
        <v>262130</v>
      </c>
      <c r="I60" s="49">
        <v>43209.308888888889</v>
      </c>
      <c r="J60" s="21" t="s">
        <v>27</v>
      </c>
      <c r="K60" s="21" t="s">
        <v>15</v>
      </c>
    </row>
    <row r="61" spans="1:11" s="22" customFormat="1" ht="45" x14ac:dyDescent="0.25">
      <c r="A61" s="9">
        <v>60</v>
      </c>
      <c r="B61" s="9" t="s">
        <v>34</v>
      </c>
      <c r="C61" s="9" t="s">
        <v>35</v>
      </c>
      <c r="D61" s="9" t="s">
        <v>135</v>
      </c>
      <c r="E61" s="19">
        <v>43203</v>
      </c>
      <c r="F61" s="8">
        <v>133068615.54000001</v>
      </c>
      <c r="G61" s="20">
        <v>27518</v>
      </c>
      <c r="H61" s="9">
        <v>249309</v>
      </c>
      <c r="I61" s="49">
        <v>43209.309004629627</v>
      </c>
      <c r="J61" s="21" t="s">
        <v>27</v>
      </c>
      <c r="K61" s="21" t="s">
        <v>15</v>
      </c>
    </row>
    <row r="62" spans="1:11" s="22" customFormat="1" ht="311.25" customHeight="1" x14ac:dyDescent="0.25">
      <c r="A62" s="9">
        <v>61</v>
      </c>
      <c r="B62" s="9" t="s">
        <v>131</v>
      </c>
      <c r="C62" s="9" t="s">
        <v>130</v>
      </c>
      <c r="D62" s="9" t="s">
        <v>138</v>
      </c>
      <c r="E62" s="19">
        <v>43204</v>
      </c>
      <c r="F62" s="8">
        <v>221970596.09</v>
      </c>
      <c r="G62" s="20" t="s">
        <v>149</v>
      </c>
      <c r="H62" s="9">
        <v>266309</v>
      </c>
      <c r="I62" s="49">
        <v>43209.309004629627</v>
      </c>
      <c r="J62" s="21" t="s">
        <v>27</v>
      </c>
      <c r="K62" s="21" t="s">
        <v>15</v>
      </c>
    </row>
    <row r="63" spans="1:11" s="22" customFormat="1" ht="30" x14ac:dyDescent="0.25">
      <c r="A63" s="9">
        <v>62</v>
      </c>
      <c r="B63" s="9" t="s">
        <v>48</v>
      </c>
      <c r="C63" s="9" t="s">
        <v>58</v>
      </c>
      <c r="D63" s="9">
        <v>3044</v>
      </c>
      <c r="E63" s="19">
        <v>43204</v>
      </c>
      <c r="F63" s="8">
        <v>11103814.26</v>
      </c>
      <c r="G63" s="20">
        <v>28018</v>
      </c>
      <c r="H63" s="9">
        <v>249329</v>
      </c>
      <c r="I63" s="49">
        <v>43209.290451388886</v>
      </c>
      <c r="J63" s="21" t="s">
        <v>33</v>
      </c>
      <c r="K63" s="21" t="s">
        <v>15</v>
      </c>
    </row>
    <row r="64" spans="1:11" s="22" customFormat="1" ht="30" x14ac:dyDescent="0.25">
      <c r="A64" s="9">
        <v>63</v>
      </c>
      <c r="B64" s="9" t="s">
        <v>49</v>
      </c>
      <c r="C64" s="9" t="s">
        <v>59</v>
      </c>
      <c r="D64" s="23" t="s">
        <v>139</v>
      </c>
      <c r="E64" s="19">
        <v>43204</v>
      </c>
      <c r="F64" s="8">
        <v>11741726.43</v>
      </c>
      <c r="G64" s="20">
        <v>28118</v>
      </c>
      <c r="H64" s="9">
        <v>249329</v>
      </c>
      <c r="I64" s="49">
        <v>43209.309594907405</v>
      </c>
      <c r="J64" s="21" t="s">
        <v>33</v>
      </c>
      <c r="K64" s="21" t="s">
        <v>15</v>
      </c>
    </row>
    <row r="65" spans="1:11" s="22" customFormat="1" ht="45" x14ac:dyDescent="0.25">
      <c r="A65" s="9">
        <v>64</v>
      </c>
      <c r="B65" s="9" t="s">
        <v>50</v>
      </c>
      <c r="C65" s="9" t="s">
        <v>60</v>
      </c>
      <c r="D65" s="23" t="s">
        <v>140</v>
      </c>
      <c r="E65" s="19">
        <v>43204</v>
      </c>
      <c r="F65" s="8">
        <v>9633492</v>
      </c>
      <c r="G65" s="20">
        <v>28218</v>
      </c>
      <c r="H65" s="9">
        <v>249329</v>
      </c>
      <c r="I65" s="49">
        <v>43210.330069444448</v>
      </c>
      <c r="J65" s="21" t="s">
        <v>33</v>
      </c>
      <c r="K65" s="21" t="s">
        <v>15</v>
      </c>
    </row>
    <row r="66" spans="1:11" s="22" customFormat="1" ht="30" x14ac:dyDescent="0.25">
      <c r="A66" s="9">
        <v>65</v>
      </c>
      <c r="B66" s="9" t="s">
        <v>51</v>
      </c>
      <c r="C66" s="9" t="s">
        <v>61</v>
      </c>
      <c r="D66" s="23" t="s">
        <v>141</v>
      </c>
      <c r="E66" s="19">
        <v>43204</v>
      </c>
      <c r="F66" s="8">
        <v>7232247</v>
      </c>
      <c r="G66" s="20">
        <v>28318</v>
      </c>
      <c r="H66" s="9">
        <v>249329</v>
      </c>
      <c r="I66" s="49">
        <v>43210.352650462963</v>
      </c>
      <c r="J66" s="21" t="s">
        <v>33</v>
      </c>
      <c r="K66" s="21" t="s">
        <v>15</v>
      </c>
    </row>
    <row r="67" spans="1:11" s="22" customFormat="1" x14ac:dyDescent="0.25">
      <c r="A67" s="9">
        <v>66</v>
      </c>
      <c r="B67" s="21" t="s">
        <v>52</v>
      </c>
      <c r="C67" s="9" t="s">
        <v>62</v>
      </c>
      <c r="D67" s="23" t="s">
        <v>142</v>
      </c>
      <c r="E67" s="19">
        <v>43204</v>
      </c>
      <c r="F67" s="24">
        <v>10584889.92</v>
      </c>
      <c r="G67" s="26">
        <v>28418</v>
      </c>
      <c r="H67" s="21">
        <v>249329</v>
      </c>
      <c r="I67" s="49">
        <v>43210.341400462959</v>
      </c>
      <c r="J67" s="21" t="s">
        <v>33</v>
      </c>
      <c r="K67" s="21" t="s">
        <v>15</v>
      </c>
    </row>
    <row r="68" spans="1:11" s="22" customFormat="1" x14ac:dyDescent="0.25">
      <c r="A68" s="9">
        <v>67</v>
      </c>
      <c r="B68" s="9" t="s">
        <v>53</v>
      </c>
      <c r="C68" s="9" t="s">
        <v>74</v>
      </c>
      <c r="D68" s="9">
        <v>1089</v>
      </c>
      <c r="E68" s="19">
        <v>43204</v>
      </c>
      <c r="F68" s="8">
        <v>26219298.960000001</v>
      </c>
      <c r="G68" s="20">
        <v>28518</v>
      </c>
      <c r="H68" s="9">
        <v>249329</v>
      </c>
      <c r="I68" s="49">
        <v>43210.340127314812</v>
      </c>
      <c r="J68" s="21" t="s">
        <v>27</v>
      </c>
      <c r="K68" s="21" t="s">
        <v>15</v>
      </c>
    </row>
    <row r="69" spans="1:11" s="22" customFormat="1" x14ac:dyDescent="0.25">
      <c r="A69" s="9">
        <v>68</v>
      </c>
      <c r="B69" s="9" t="s">
        <v>53</v>
      </c>
      <c r="C69" s="9" t="s">
        <v>117</v>
      </c>
      <c r="D69" s="9">
        <v>1090</v>
      </c>
      <c r="E69" s="19">
        <v>43204</v>
      </c>
      <c r="F69" s="8">
        <v>2217000.92</v>
      </c>
      <c r="G69" s="20">
        <v>28618</v>
      </c>
      <c r="H69" s="9">
        <v>264089</v>
      </c>
      <c r="I69" s="49">
        <v>43210.344027777777</v>
      </c>
      <c r="J69" s="21" t="s">
        <v>27</v>
      </c>
      <c r="K69" s="21" t="s">
        <v>15</v>
      </c>
    </row>
    <row r="70" spans="1:11" s="22" customFormat="1" x14ac:dyDescent="0.25">
      <c r="A70" s="9">
        <v>69</v>
      </c>
      <c r="B70" s="9" t="s">
        <v>54</v>
      </c>
      <c r="C70" s="25" t="s">
        <v>64</v>
      </c>
      <c r="D70" s="9" t="s">
        <v>143</v>
      </c>
      <c r="E70" s="19">
        <v>43204</v>
      </c>
      <c r="F70" s="8">
        <v>9397074.0600000005</v>
      </c>
      <c r="G70" s="20">
        <v>28718</v>
      </c>
      <c r="H70" s="9">
        <v>249329</v>
      </c>
      <c r="I70" s="49">
        <v>43210.34165509259</v>
      </c>
      <c r="J70" s="21" t="s">
        <v>33</v>
      </c>
      <c r="K70" s="21" t="s">
        <v>15</v>
      </c>
    </row>
    <row r="71" spans="1:11" s="22" customFormat="1" ht="45" x14ac:dyDescent="0.25">
      <c r="A71" s="9">
        <v>70</v>
      </c>
      <c r="B71" s="9" t="s">
        <v>55</v>
      </c>
      <c r="C71" s="9" t="s">
        <v>65</v>
      </c>
      <c r="D71" s="23" t="s">
        <v>144</v>
      </c>
      <c r="E71" s="19">
        <v>43204</v>
      </c>
      <c r="F71" s="8">
        <v>8491244.8499999996</v>
      </c>
      <c r="G71" s="20">
        <v>28818</v>
      </c>
      <c r="H71" s="9">
        <v>249329</v>
      </c>
      <c r="I71" s="49">
        <v>43210.377511574072</v>
      </c>
      <c r="J71" s="21" t="s">
        <v>33</v>
      </c>
      <c r="K71" s="21" t="s">
        <v>15</v>
      </c>
    </row>
    <row r="72" spans="1:11" s="22" customFormat="1" ht="30" x14ac:dyDescent="0.25">
      <c r="A72" s="9">
        <v>71</v>
      </c>
      <c r="B72" s="9" t="s">
        <v>56</v>
      </c>
      <c r="C72" s="25" t="s">
        <v>66</v>
      </c>
      <c r="D72" s="9">
        <v>70711</v>
      </c>
      <c r="E72" s="19">
        <v>43204</v>
      </c>
      <c r="F72" s="8">
        <v>6664288</v>
      </c>
      <c r="G72" s="20">
        <v>28918</v>
      </c>
      <c r="H72" s="9">
        <v>249329</v>
      </c>
      <c r="I72" s="49">
        <v>43210.352835648147</v>
      </c>
      <c r="J72" s="21" t="s">
        <v>33</v>
      </c>
      <c r="K72" s="21" t="s">
        <v>15</v>
      </c>
    </row>
    <row r="73" spans="1:11" s="22" customFormat="1" ht="30" x14ac:dyDescent="0.25">
      <c r="A73" s="9">
        <v>72</v>
      </c>
      <c r="B73" s="9" t="s">
        <v>57</v>
      </c>
      <c r="C73" s="25" t="s">
        <v>67</v>
      </c>
      <c r="D73" s="9">
        <v>84212</v>
      </c>
      <c r="E73" s="19">
        <v>43204</v>
      </c>
      <c r="F73" s="8">
        <v>8792460.2699999996</v>
      </c>
      <c r="G73" s="20">
        <v>29018</v>
      </c>
      <c r="H73" s="9">
        <v>249329</v>
      </c>
      <c r="I73" s="49">
        <v>43210.340775462966</v>
      </c>
      <c r="J73" s="21" t="s">
        <v>33</v>
      </c>
      <c r="K73" s="21" t="s">
        <v>15</v>
      </c>
    </row>
    <row r="74" spans="1:11" s="22" customFormat="1" x14ac:dyDescent="0.25">
      <c r="A74" s="9">
        <v>73</v>
      </c>
      <c r="B74" s="9" t="s">
        <v>75</v>
      </c>
      <c r="C74" s="9" t="s">
        <v>76</v>
      </c>
      <c r="D74" s="23" t="s">
        <v>145</v>
      </c>
      <c r="E74" s="19">
        <v>43204</v>
      </c>
      <c r="F74" s="8">
        <v>7200000</v>
      </c>
      <c r="G74" s="20">
        <v>29118</v>
      </c>
      <c r="H74" s="9">
        <v>249329</v>
      </c>
      <c r="I74" s="49">
        <v>43210.366666666669</v>
      </c>
      <c r="J74" s="21" t="s">
        <v>27</v>
      </c>
      <c r="K74" s="21" t="s">
        <v>15</v>
      </c>
    </row>
    <row r="75" spans="1:11" s="22" customFormat="1" x14ac:dyDescent="0.25">
      <c r="A75" s="9">
        <v>74</v>
      </c>
      <c r="B75" s="9" t="s">
        <v>75</v>
      </c>
      <c r="C75" s="25" t="s">
        <v>77</v>
      </c>
      <c r="D75" s="23" t="s">
        <v>146</v>
      </c>
      <c r="E75" s="19">
        <v>43204</v>
      </c>
      <c r="F75" s="8">
        <v>39338702.869999997</v>
      </c>
      <c r="G75" s="20">
        <v>29218</v>
      </c>
      <c r="H75" s="9">
        <v>249329</v>
      </c>
      <c r="I75" s="49">
        <v>43210.36246527778</v>
      </c>
      <c r="J75" s="21" t="s">
        <v>27</v>
      </c>
      <c r="K75" s="21" t="s">
        <v>15</v>
      </c>
    </row>
    <row r="76" spans="1:11" s="22" customFormat="1" x14ac:dyDescent="0.25">
      <c r="A76" s="9">
        <v>75</v>
      </c>
      <c r="B76" s="9" t="s">
        <v>75</v>
      </c>
      <c r="C76" s="9" t="s">
        <v>78</v>
      </c>
      <c r="D76" s="9">
        <v>116921</v>
      </c>
      <c r="E76" s="19">
        <v>43204</v>
      </c>
      <c r="F76" s="8">
        <v>1667108.72</v>
      </c>
      <c r="G76" s="20">
        <v>29318</v>
      </c>
      <c r="H76" s="9">
        <v>266549</v>
      </c>
      <c r="I76" s="49">
        <v>43210.362743055557</v>
      </c>
      <c r="J76" s="21" t="s">
        <v>27</v>
      </c>
      <c r="K76" s="21" t="s">
        <v>15</v>
      </c>
    </row>
    <row r="77" spans="1:11" s="22" customFormat="1" ht="45" x14ac:dyDescent="0.25">
      <c r="A77" s="9">
        <v>76</v>
      </c>
      <c r="B77" s="9" t="s">
        <v>80</v>
      </c>
      <c r="C77" s="9" t="s">
        <v>81</v>
      </c>
      <c r="D77" s="9">
        <v>70723</v>
      </c>
      <c r="E77" s="19">
        <v>43204</v>
      </c>
      <c r="F77" s="8">
        <v>25701370.199999999</v>
      </c>
      <c r="G77" s="20">
        <v>29418</v>
      </c>
      <c r="H77" s="9">
        <v>266309</v>
      </c>
      <c r="I77" s="49">
        <v>43210.340196759258</v>
      </c>
      <c r="J77" s="21" t="s">
        <v>27</v>
      </c>
      <c r="K77" s="21" t="s">
        <v>15</v>
      </c>
    </row>
    <row r="78" spans="1:11" s="22" customFormat="1" ht="30" x14ac:dyDescent="0.25">
      <c r="A78" s="9">
        <v>77</v>
      </c>
      <c r="B78" s="9" t="s">
        <v>83</v>
      </c>
      <c r="C78" s="9" t="s">
        <v>82</v>
      </c>
      <c r="D78" s="9">
        <v>16143</v>
      </c>
      <c r="E78" s="19">
        <v>43204</v>
      </c>
      <c r="F78" s="8">
        <v>25180850</v>
      </c>
      <c r="G78" s="20">
        <v>29518</v>
      </c>
      <c r="H78" s="9">
        <v>273269</v>
      </c>
      <c r="I78" s="49">
        <v>43210.36891203704</v>
      </c>
      <c r="J78" s="21" t="s">
        <v>27</v>
      </c>
      <c r="K78" s="21" t="s">
        <v>15</v>
      </c>
    </row>
    <row r="79" spans="1:11" s="22" customFormat="1" ht="88.5" customHeight="1" x14ac:dyDescent="0.25">
      <c r="A79" s="9">
        <v>78</v>
      </c>
      <c r="B79" s="9" t="s">
        <v>131</v>
      </c>
      <c r="C79" s="9" t="s">
        <v>130</v>
      </c>
      <c r="D79" s="9" t="s">
        <v>147</v>
      </c>
      <c r="E79" s="19">
        <v>43204</v>
      </c>
      <c r="F79" s="8">
        <v>199873648.83000001</v>
      </c>
      <c r="G79" s="20" t="s">
        <v>148</v>
      </c>
      <c r="H79" s="9">
        <v>266309</v>
      </c>
      <c r="I79" s="49">
        <v>43210.325949074075</v>
      </c>
      <c r="J79" s="21" t="s">
        <v>27</v>
      </c>
      <c r="K79" s="21" t="s">
        <v>15</v>
      </c>
    </row>
    <row r="80" spans="1:11" s="22" customFormat="1" ht="30" x14ac:dyDescent="0.25">
      <c r="A80" s="9">
        <v>79</v>
      </c>
      <c r="B80" s="9" t="s">
        <v>29</v>
      </c>
      <c r="C80" s="9" t="s">
        <v>30</v>
      </c>
      <c r="D80" s="23" t="s">
        <v>150</v>
      </c>
      <c r="E80" s="19">
        <v>43210</v>
      </c>
      <c r="F80" s="8">
        <v>1896876</v>
      </c>
      <c r="G80" s="20">
        <v>30818</v>
      </c>
      <c r="H80" s="9">
        <v>254009</v>
      </c>
      <c r="I80" s="49">
        <v>43216.393495370372</v>
      </c>
      <c r="J80" s="21" t="s">
        <v>27</v>
      </c>
      <c r="K80" s="21" t="s">
        <v>15</v>
      </c>
    </row>
    <row r="81" spans="1:11" s="22" customFormat="1" ht="30" x14ac:dyDescent="0.25">
      <c r="A81" s="9">
        <v>80</v>
      </c>
      <c r="B81" s="9" t="s">
        <v>109</v>
      </c>
      <c r="C81" s="9" t="s">
        <v>110</v>
      </c>
      <c r="D81" s="9" t="s">
        <v>151</v>
      </c>
      <c r="E81" s="19">
        <v>43210</v>
      </c>
      <c r="F81" s="8">
        <v>3773550</v>
      </c>
      <c r="G81" s="20">
        <v>30918</v>
      </c>
      <c r="H81" s="9">
        <v>270669</v>
      </c>
      <c r="I81" s="49">
        <v>43216.34783564815</v>
      </c>
      <c r="J81" s="21" t="s">
        <v>27</v>
      </c>
      <c r="K81" s="21" t="s">
        <v>15</v>
      </c>
    </row>
    <row r="82" spans="1:11" s="22" customFormat="1" ht="30" x14ac:dyDescent="0.25">
      <c r="A82" s="9">
        <v>81</v>
      </c>
      <c r="B82" s="9" t="s">
        <v>40</v>
      </c>
      <c r="C82" s="9" t="s">
        <v>37</v>
      </c>
      <c r="D82" s="9" t="s">
        <v>153</v>
      </c>
      <c r="E82" s="19">
        <v>43210</v>
      </c>
      <c r="F82" s="8">
        <v>268344296.93000001</v>
      </c>
      <c r="G82" s="20" t="s">
        <v>161</v>
      </c>
      <c r="H82" s="9">
        <v>238449</v>
      </c>
      <c r="I82" s="49">
        <v>43216.34783564815</v>
      </c>
      <c r="J82" s="21" t="s">
        <v>27</v>
      </c>
      <c r="K82" s="21" t="s">
        <v>15</v>
      </c>
    </row>
    <row r="83" spans="1:11" s="22" customFormat="1" ht="30" x14ac:dyDescent="0.25">
      <c r="A83" s="9">
        <v>82</v>
      </c>
      <c r="B83" s="9" t="s">
        <v>39</v>
      </c>
      <c r="C83" s="9" t="s">
        <v>38</v>
      </c>
      <c r="D83" s="9" t="s">
        <v>154</v>
      </c>
      <c r="E83" s="19">
        <v>43210</v>
      </c>
      <c r="F83" s="8">
        <v>226773635.12</v>
      </c>
      <c r="G83" s="20" t="s">
        <v>160</v>
      </c>
      <c r="H83" s="9">
        <v>238449</v>
      </c>
      <c r="I83" s="49">
        <v>43216.34783564815</v>
      </c>
      <c r="J83" s="21" t="s">
        <v>27</v>
      </c>
      <c r="K83" s="21" t="s">
        <v>15</v>
      </c>
    </row>
    <row r="84" spans="1:11" s="22" customFormat="1" x14ac:dyDescent="0.25">
      <c r="A84" s="9">
        <v>83</v>
      </c>
      <c r="B84" s="9" t="s">
        <v>127</v>
      </c>
      <c r="C84" s="9" t="s">
        <v>126</v>
      </c>
      <c r="D84" s="9">
        <v>1466</v>
      </c>
      <c r="E84" s="19">
        <v>43210</v>
      </c>
      <c r="F84" s="8">
        <v>7261700</v>
      </c>
      <c r="G84" s="20">
        <v>31518</v>
      </c>
      <c r="H84" s="9">
        <v>290589</v>
      </c>
      <c r="I84" s="49">
        <v>43216.341550925928</v>
      </c>
      <c r="J84" s="21" t="s">
        <v>27</v>
      </c>
      <c r="K84" s="21" t="s">
        <v>15</v>
      </c>
    </row>
    <row r="85" spans="1:11" s="22" customFormat="1" ht="30" x14ac:dyDescent="0.25">
      <c r="A85" s="9">
        <v>84</v>
      </c>
      <c r="B85" s="9" t="s">
        <v>156</v>
      </c>
      <c r="C85" s="9" t="s">
        <v>155</v>
      </c>
      <c r="D85" s="9">
        <v>95661</v>
      </c>
      <c r="E85" s="19">
        <v>43210</v>
      </c>
      <c r="F85" s="8">
        <v>30951823</v>
      </c>
      <c r="G85" s="20">
        <v>31718</v>
      </c>
      <c r="H85" s="9">
        <v>294575</v>
      </c>
      <c r="I85" s="49">
        <v>43216.337743055556</v>
      </c>
      <c r="J85" s="21" t="s">
        <v>27</v>
      </c>
      <c r="K85" s="21" t="s">
        <v>15</v>
      </c>
    </row>
    <row r="86" spans="1:11" s="22" customFormat="1" x14ac:dyDescent="0.25">
      <c r="A86" s="9">
        <v>85</v>
      </c>
      <c r="B86" s="9" t="s">
        <v>87</v>
      </c>
      <c r="C86" s="9" t="s">
        <v>88</v>
      </c>
      <c r="D86" s="9" t="s">
        <v>152</v>
      </c>
      <c r="E86" s="19">
        <v>43210</v>
      </c>
      <c r="F86" s="8">
        <v>3368428.48</v>
      </c>
      <c r="G86" s="20">
        <v>31818</v>
      </c>
      <c r="H86" s="9">
        <v>249329</v>
      </c>
      <c r="I86" s="49">
        <v>43216.341620370367</v>
      </c>
      <c r="J86" s="21" t="s">
        <v>27</v>
      </c>
      <c r="K86" s="21" t="s">
        <v>15</v>
      </c>
    </row>
    <row r="87" spans="1:11" s="22" customFormat="1" ht="30" x14ac:dyDescent="0.25">
      <c r="A87" s="9">
        <v>86</v>
      </c>
      <c r="B87" s="9" t="s">
        <v>158</v>
      </c>
      <c r="C87" s="9" t="s">
        <v>157</v>
      </c>
      <c r="D87" s="9" t="s">
        <v>159</v>
      </c>
      <c r="E87" s="19">
        <v>43210</v>
      </c>
      <c r="F87" s="8">
        <v>90751215</v>
      </c>
      <c r="G87" s="20">
        <v>31918</v>
      </c>
      <c r="H87" s="9">
        <v>295864</v>
      </c>
      <c r="I87" s="49">
        <v>43216.341620370367</v>
      </c>
      <c r="J87" s="21" t="s">
        <v>27</v>
      </c>
      <c r="K87" s="21" t="s">
        <v>15</v>
      </c>
    </row>
    <row r="88" spans="1:11" s="22" customFormat="1" x14ac:dyDescent="0.25">
      <c r="A88" s="9">
        <v>87</v>
      </c>
      <c r="B88" s="9" t="s">
        <v>40</v>
      </c>
      <c r="C88" s="9" t="s">
        <v>37</v>
      </c>
      <c r="D88" s="9" t="s">
        <v>162</v>
      </c>
      <c r="E88" s="19">
        <v>43213</v>
      </c>
      <c r="F88" s="8">
        <v>25920702.489999998</v>
      </c>
      <c r="G88" s="20">
        <v>32418</v>
      </c>
      <c r="H88" s="9">
        <v>238449</v>
      </c>
      <c r="I88" s="49">
        <v>43216.342673611114</v>
      </c>
      <c r="J88" s="21" t="s">
        <v>27</v>
      </c>
      <c r="K88" s="21" t="s">
        <v>15</v>
      </c>
    </row>
    <row r="89" spans="1:11" s="22" customFormat="1" ht="30" x14ac:dyDescent="0.25">
      <c r="A89" s="9">
        <v>88</v>
      </c>
      <c r="B89" s="9" t="s">
        <v>39</v>
      </c>
      <c r="C89" s="9" t="s">
        <v>38</v>
      </c>
      <c r="D89" s="9" t="s">
        <v>163</v>
      </c>
      <c r="E89" s="19">
        <v>43213</v>
      </c>
      <c r="F89" s="8">
        <v>260454586.62</v>
      </c>
      <c r="G89" s="20" t="s">
        <v>164</v>
      </c>
      <c r="H89" s="9">
        <v>238449</v>
      </c>
      <c r="I89" s="49">
        <v>43216.336273148147</v>
      </c>
      <c r="J89" s="21" t="s">
        <v>27</v>
      </c>
      <c r="K89" s="21" t="s">
        <v>15</v>
      </c>
    </row>
    <row r="90" spans="1:11" s="22" customFormat="1" x14ac:dyDescent="0.25">
      <c r="A90" s="9">
        <v>89</v>
      </c>
      <c r="B90" s="9" t="s">
        <v>127</v>
      </c>
      <c r="C90" s="9" t="s">
        <v>126</v>
      </c>
      <c r="D90" s="9" t="s">
        <v>165</v>
      </c>
      <c r="E90" s="19">
        <v>43229</v>
      </c>
      <c r="F90" s="8">
        <v>45193186.93</v>
      </c>
      <c r="G90" s="20">
        <v>33918</v>
      </c>
      <c r="H90" s="9">
        <v>290589</v>
      </c>
      <c r="I90" s="49">
        <v>43231.378796296296</v>
      </c>
      <c r="J90" s="21" t="s">
        <v>27</v>
      </c>
      <c r="K90" s="21" t="s">
        <v>16</v>
      </c>
    </row>
    <row r="91" spans="1:11" s="22" customFormat="1" x14ac:dyDescent="0.25">
      <c r="A91" s="9">
        <v>90</v>
      </c>
      <c r="B91" s="9" t="s">
        <v>127</v>
      </c>
      <c r="C91" s="9" t="s">
        <v>126</v>
      </c>
      <c r="D91" s="9" t="s">
        <v>166</v>
      </c>
      <c r="E91" s="19">
        <v>43229</v>
      </c>
      <c r="F91" s="8">
        <v>4343004.7</v>
      </c>
      <c r="G91" s="20">
        <v>34018</v>
      </c>
      <c r="H91" s="9">
        <v>290589</v>
      </c>
      <c r="I91" s="49">
        <v>43231.372777777775</v>
      </c>
      <c r="J91" s="21" t="s">
        <v>27</v>
      </c>
      <c r="K91" s="21" t="s">
        <v>16</v>
      </c>
    </row>
    <row r="92" spans="1:11" s="22" customFormat="1" x14ac:dyDescent="0.25">
      <c r="A92" s="9">
        <v>91</v>
      </c>
      <c r="B92" s="9" t="s">
        <v>26</v>
      </c>
      <c r="C92" s="9" t="s">
        <v>25</v>
      </c>
      <c r="D92" s="23" t="s">
        <v>176</v>
      </c>
      <c r="E92" s="19">
        <v>43238</v>
      </c>
      <c r="F92" s="8">
        <v>1090250</v>
      </c>
      <c r="G92" s="20">
        <v>36018</v>
      </c>
      <c r="H92" s="9">
        <v>248669</v>
      </c>
      <c r="I92" s="49">
        <v>43243.347326388888</v>
      </c>
      <c r="J92" s="21" t="s">
        <v>27</v>
      </c>
      <c r="K92" s="21" t="s">
        <v>16</v>
      </c>
    </row>
    <row r="93" spans="1:11" s="22" customFormat="1" x14ac:dyDescent="0.25">
      <c r="A93" s="9">
        <v>92</v>
      </c>
      <c r="B93" s="32" t="s">
        <v>43</v>
      </c>
      <c r="C93" s="9" t="s">
        <v>44</v>
      </c>
      <c r="D93" s="23" t="s">
        <v>177</v>
      </c>
      <c r="E93" s="19">
        <v>43238</v>
      </c>
      <c r="F93" s="8">
        <v>16274440</v>
      </c>
      <c r="G93" s="20">
        <v>36118</v>
      </c>
      <c r="H93" s="9">
        <v>248669</v>
      </c>
      <c r="I93" s="49">
        <v>43243.318298611113</v>
      </c>
      <c r="J93" s="21" t="s">
        <v>27</v>
      </c>
      <c r="K93" s="21" t="s">
        <v>16</v>
      </c>
    </row>
    <row r="94" spans="1:11" s="22" customFormat="1" ht="30" x14ac:dyDescent="0.25">
      <c r="A94" s="9">
        <v>93</v>
      </c>
      <c r="B94" s="9" t="s">
        <v>28</v>
      </c>
      <c r="C94" s="9" t="s">
        <v>25</v>
      </c>
      <c r="D94" s="9" t="s">
        <v>178</v>
      </c>
      <c r="E94" s="19">
        <v>43238</v>
      </c>
      <c r="F94" s="8">
        <v>9100000</v>
      </c>
      <c r="G94" s="20" t="s">
        <v>201</v>
      </c>
      <c r="H94" s="9">
        <v>278809</v>
      </c>
      <c r="I94" s="49">
        <v>43243.306643518517</v>
      </c>
      <c r="J94" s="21" t="s">
        <v>27</v>
      </c>
      <c r="K94" s="21" t="s">
        <v>16</v>
      </c>
    </row>
    <row r="95" spans="1:11" s="22" customFormat="1" ht="30" x14ac:dyDescent="0.25">
      <c r="A95" s="9">
        <v>94</v>
      </c>
      <c r="B95" s="9" t="s">
        <v>29</v>
      </c>
      <c r="C95" s="9" t="s">
        <v>30</v>
      </c>
      <c r="D95" s="23" t="s">
        <v>179</v>
      </c>
      <c r="E95" s="19">
        <v>43238</v>
      </c>
      <c r="F95" s="8">
        <v>1896876</v>
      </c>
      <c r="G95" s="20">
        <v>36418</v>
      </c>
      <c r="H95" s="9">
        <v>254009</v>
      </c>
      <c r="I95" s="49">
        <v>43243.307280092595</v>
      </c>
      <c r="J95" s="21" t="s">
        <v>27</v>
      </c>
      <c r="K95" s="21" t="s">
        <v>16</v>
      </c>
    </row>
    <row r="96" spans="1:11" s="22" customFormat="1" ht="30" x14ac:dyDescent="0.25">
      <c r="A96" s="9">
        <v>95</v>
      </c>
      <c r="B96" s="9" t="s">
        <v>94</v>
      </c>
      <c r="C96" s="9" t="s">
        <v>93</v>
      </c>
      <c r="D96" s="9" t="s">
        <v>180</v>
      </c>
      <c r="E96" s="19">
        <v>43238</v>
      </c>
      <c r="F96" s="8">
        <v>26553047.989999998</v>
      </c>
      <c r="G96" s="20" t="s">
        <v>202</v>
      </c>
      <c r="H96" s="9">
        <v>262130</v>
      </c>
      <c r="I96" s="49">
        <v>43244.380891203706</v>
      </c>
      <c r="J96" s="21" t="s">
        <v>27</v>
      </c>
      <c r="K96" s="21" t="s">
        <v>16</v>
      </c>
    </row>
    <row r="97" spans="1:11" s="22" customFormat="1" ht="30" x14ac:dyDescent="0.25">
      <c r="A97" s="9">
        <v>96</v>
      </c>
      <c r="B97" s="9" t="s">
        <v>158</v>
      </c>
      <c r="C97" s="9" t="s">
        <v>157</v>
      </c>
      <c r="D97" s="9" t="s">
        <v>181</v>
      </c>
      <c r="E97" s="19">
        <v>43238</v>
      </c>
      <c r="F97" s="8">
        <v>49999897</v>
      </c>
      <c r="G97" s="20">
        <v>36718</v>
      </c>
      <c r="H97" s="9">
        <v>295864</v>
      </c>
      <c r="I97" s="49">
        <v>43244.373703703706</v>
      </c>
      <c r="J97" s="21" t="s">
        <v>27</v>
      </c>
      <c r="K97" s="21" t="s">
        <v>16</v>
      </c>
    </row>
    <row r="98" spans="1:11" s="22" customFormat="1" ht="30" x14ac:dyDescent="0.25">
      <c r="A98" s="9">
        <v>97</v>
      </c>
      <c r="B98" s="9" t="s">
        <v>171</v>
      </c>
      <c r="C98" s="9" t="s">
        <v>170</v>
      </c>
      <c r="D98" s="9" t="s">
        <v>182</v>
      </c>
      <c r="E98" s="19">
        <v>43238</v>
      </c>
      <c r="F98" s="8">
        <v>29979600.68</v>
      </c>
      <c r="G98" s="20" t="s">
        <v>203</v>
      </c>
      <c r="H98" s="9">
        <v>294862</v>
      </c>
      <c r="I98" s="49">
        <v>43244.373703703706</v>
      </c>
      <c r="J98" s="21" t="s">
        <v>33</v>
      </c>
      <c r="K98" s="21" t="s">
        <v>16</v>
      </c>
    </row>
    <row r="99" spans="1:11" s="22" customFormat="1" ht="30" x14ac:dyDescent="0.25">
      <c r="A99" s="9">
        <v>98</v>
      </c>
      <c r="B99" s="9" t="s">
        <v>173</v>
      </c>
      <c r="C99" s="9" t="s">
        <v>172</v>
      </c>
      <c r="D99" s="23" t="s">
        <v>183</v>
      </c>
      <c r="E99" s="19">
        <v>43238</v>
      </c>
      <c r="F99" s="8">
        <v>100807875</v>
      </c>
      <c r="G99" s="20" t="s">
        <v>204</v>
      </c>
      <c r="H99" s="9">
        <v>294860</v>
      </c>
      <c r="I99" s="49">
        <v>43244.373703703706</v>
      </c>
      <c r="J99" s="21" t="s">
        <v>174</v>
      </c>
      <c r="K99" s="21" t="s">
        <v>16</v>
      </c>
    </row>
    <row r="100" spans="1:11" s="22" customFormat="1" x14ac:dyDescent="0.25">
      <c r="A100" s="9">
        <v>99</v>
      </c>
      <c r="B100" s="9" t="s">
        <v>34</v>
      </c>
      <c r="C100" s="9" t="s">
        <v>35</v>
      </c>
      <c r="D100" s="9" t="s">
        <v>184</v>
      </c>
      <c r="E100" s="19">
        <v>43238</v>
      </c>
      <c r="F100" s="8">
        <v>41418546.030000001</v>
      </c>
      <c r="G100" s="20">
        <v>37518</v>
      </c>
      <c r="H100" s="9">
        <v>249309</v>
      </c>
      <c r="I100" s="49">
        <v>43244.373703703706</v>
      </c>
      <c r="J100" s="21" t="s">
        <v>27</v>
      </c>
      <c r="K100" s="21" t="s">
        <v>16</v>
      </c>
    </row>
    <row r="101" spans="1:11" s="22" customFormat="1" x14ac:dyDescent="0.25">
      <c r="A101" s="9">
        <v>100</v>
      </c>
      <c r="B101" s="9" t="s">
        <v>175</v>
      </c>
      <c r="C101" s="9" t="s">
        <v>35</v>
      </c>
      <c r="D101" s="23" t="s">
        <v>185</v>
      </c>
      <c r="E101" s="19">
        <v>43238</v>
      </c>
      <c r="F101" s="8">
        <v>14824412.539999999</v>
      </c>
      <c r="G101" s="20">
        <v>37618</v>
      </c>
      <c r="H101" s="9">
        <v>292529</v>
      </c>
      <c r="I101" s="49">
        <v>43244.373703703706</v>
      </c>
      <c r="J101" s="21" t="s">
        <v>27</v>
      </c>
      <c r="K101" s="21" t="s">
        <v>16</v>
      </c>
    </row>
    <row r="102" spans="1:11" s="22" customFormat="1" ht="30" x14ac:dyDescent="0.25">
      <c r="A102" s="9">
        <v>101</v>
      </c>
      <c r="B102" s="9" t="s">
        <v>48</v>
      </c>
      <c r="C102" s="9" t="s">
        <v>58</v>
      </c>
      <c r="D102" s="9">
        <v>3063</v>
      </c>
      <c r="E102" s="19">
        <v>43241</v>
      </c>
      <c r="F102" s="8">
        <v>7490802.3300000001</v>
      </c>
      <c r="G102" s="20">
        <v>37718</v>
      </c>
      <c r="H102" s="9">
        <v>249329</v>
      </c>
      <c r="I102" s="49">
        <v>43244.373310185183</v>
      </c>
      <c r="J102" s="21" t="s">
        <v>33</v>
      </c>
      <c r="K102" s="21" t="s">
        <v>16</v>
      </c>
    </row>
    <row r="103" spans="1:11" s="22" customFormat="1" ht="30" x14ac:dyDescent="0.25">
      <c r="A103" s="9">
        <v>102</v>
      </c>
      <c r="B103" s="9" t="s">
        <v>49</v>
      </c>
      <c r="C103" s="9" t="s">
        <v>59</v>
      </c>
      <c r="D103" s="23" t="s">
        <v>186</v>
      </c>
      <c r="E103" s="19">
        <v>43241</v>
      </c>
      <c r="F103" s="8">
        <v>11864454.640000001</v>
      </c>
      <c r="G103" s="20">
        <v>37818</v>
      </c>
      <c r="H103" s="9">
        <v>249329</v>
      </c>
      <c r="I103" s="49">
        <v>43244.381412037037</v>
      </c>
      <c r="J103" s="21" t="s">
        <v>33</v>
      </c>
      <c r="K103" s="21" t="s">
        <v>16</v>
      </c>
    </row>
    <row r="104" spans="1:11" s="22" customFormat="1" ht="45" x14ac:dyDescent="0.25">
      <c r="A104" s="9">
        <v>103</v>
      </c>
      <c r="B104" s="9" t="s">
        <v>50</v>
      </c>
      <c r="C104" s="9" t="s">
        <v>60</v>
      </c>
      <c r="D104" s="23" t="s">
        <v>187</v>
      </c>
      <c r="E104" s="19">
        <v>43241</v>
      </c>
      <c r="F104" s="8">
        <v>11230164</v>
      </c>
      <c r="G104" s="20">
        <v>37918</v>
      </c>
      <c r="H104" s="9">
        <v>249329</v>
      </c>
      <c r="I104" s="49">
        <v>43244.373611111114</v>
      </c>
      <c r="J104" s="21" t="s">
        <v>33</v>
      </c>
      <c r="K104" s="21" t="s">
        <v>16</v>
      </c>
    </row>
    <row r="105" spans="1:11" s="22" customFormat="1" ht="30" x14ac:dyDescent="0.25">
      <c r="A105" s="9">
        <v>104</v>
      </c>
      <c r="B105" s="9" t="s">
        <v>51</v>
      </c>
      <c r="C105" s="9" t="s">
        <v>61</v>
      </c>
      <c r="D105" s="23" t="s">
        <v>188</v>
      </c>
      <c r="E105" s="19">
        <v>43241</v>
      </c>
      <c r="F105" s="8">
        <v>7498557</v>
      </c>
      <c r="G105" s="20">
        <v>38018</v>
      </c>
      <c r="H105" s="9">
        <v>249329</v>
      </c>
      <c r="I105" s="49">
        <v>43244.378275462965</v>
      </c>
      <c r="J105" s="21" t="s">
        <v>33</v>
      </c>
      <c r="K105" s="21" t="s">
        <v>16</v>
      </c>
    </row>
    <row r="106" spans="1:11" s="22" customFormat="1" x14ac:dyDescent="0.25">
      <c r="A106" s="9">
        <v>105</v>
      </c>
      <c r="B106" s="21" t="s">
        <v>52</v>
      </c>
      <c r="C106" s="9" t="s">
        <v>62</v>
      </c>
      <c r="D106" s="23" t="s">
        <v>189</v>
      </c>
      <c r="E106" s="19">
        <v>43241</v>
      </c>
      <c r="F106" s="24">
        <v>16631170.800000001</v>
      </c>
      <c r="G106" s="26">
        <v>38118</v>
      </c>
      <c r="H106" s="21">
        <v>249329</v>
      </c>
      <c r="I106" s="49">
        <v>43244.38175925926</v>
      </c>
      <c r="J106" s="21" t="s">
        <v>33</v>
      </c>
      <c r="K106" s="21" t="s">
        <v>16</v>
      </c>
    </row>
    <row r="107" spans="1:11" s="22" customFormat="1" x14ac:dyDescent="0.25">
      <c r="A107" s="9">
        <v>106</v>
      </c>
      <c r="B107" s="9" t="s">
        <v>53</v>
      </c>
      <c r="C107" s="9" t="s">
        <v>74</v>
      </c>
      <c r="D107" s="9">
        <v>1151</v>
      </c>
      <c r="E107" s="19">
        <v>43241</v>
      </c>
      <c r="F107" s="8">
        <v>23669465.52</v>
      </c>
      <c r="G107" s="20">
        <v>38218</v>
      </c>
      <c r="H107" s="9">
        <v>249329</v>
      </c>
      <c r="I107" s="49">
        <v>43244.380879629629</v>
      </c>
      <c r="J107" s="21" t="s">
        <v>27</v>
      </c>
      <c r="K107" s="21" t="s">
        <v>16</v>
      </c>
    </row>
    <row r="108" spans="1:11" s="22" customFormat="1" x14ac:dyDescent="0.25">
      <c r="A108" s="9">
        <v>107</v>
      </c>
      <c r="B108" s="9" t="s">
        <v>53</v>
      </c>
      <c r="C108" s="9" t="s">
        <v>117</v>
      </c>
      <c r="D108" s="9">
        <v>1155</v>
      </c>
      <c r="E108" s="19">
        <v>43241</v>
      </c>
      <c r="F108" s="8">
        <v>2276071.54</v>
      </c>
      <c r="G108" s="20">
        <v>38318</v>
      </c>
      <c r="H108" s="9">
        <v>264089</v>
      </c>
      <c r="I108" s="49">
        <v>43244.437928240739</v>
      </c>
      <c r="J108" s="21" t="s">
        <v>27</v>
      </c>
      <c r="K108" s="21" t="s">
        <v>16</v>
      </c>
    </row>
    <row r="109" spans="1:11" s="22" customFormat="1" x14ac:dyDescent="0.25">
      <c r="A109" s="9">
        <v>108</v>
      </c>
      <c r="B109" s="9" t="s">
        <v>54</v>
      </c>
      <c r="C109" s="25" t="s">
        <v>64</v>
      </c>
      <c r="D109" s="9" t="s">
        <v>190</v>
      </c>
      <c r="E109" s="19">
        <v>43241</v>
      </c>
      <c r="F109" s="8">
        <v>9449935.1099999994</v>
      </c>
      <c r="G109" s="20">
        <v>38418</v>
      </c>
      <c r="H109" s="9">
        <v>249329</v>
      </c>
      <c r="I109" s="49">
        <v>43244.382013888891</v>
      </c>
      <c r="J109" s="21" t="s">
        <v>33</v>
      </c>
      <c r="K109" s="21" t="s">
        <v>16</v>
      </c>
    </row>
    <row r="110" spans="1:11" s="22" customFormat="1" ht="45" x14ac:dyDescent="0.25">
      <c r="A110" s="9">
        <v>109</v>
      </c>
      <c r="B110" s="9" t="s">
        <v>55</v>
      </c>
      <c r="C110" s="9" t="s">
        <v>65</v>
      </c>
      <c r="D110" s="23" t="s">
        <v>191</v>
      </c>
      <c r="E110" s="19">
        <v>43241</v>
      </c>
      <c r="F110" s="8">
        <v>8498001.5999999996</v>
      </c>
      <c r="G110" s="20">
        <v>38518</v>
      </c>
      <c r="H110" s="9">
        <v>249329</v>
      </c>
      <c r="I110" s="49">
        <v>43244.404386574075</v>
      </c>
      <c r="J110" s="21" t="s">
        <v>33</v>
      </c>
      <c r="K110" s="21" t="s">
        <v>16</v>
      </c>
    </row>
    <row r="111" spans="1:11" s="22" customFormat="1" ht="30" x14ac:dyDescent="0.25">
      <c r="A111" s="9">
        <v>110</v>
      </c>
      <c r="B111" s="9" t="s">
        <v>56</v>
      </c>
      <c r="C111" s="25" t="s">
        <v>66</v>
      </c>
      <c r="D111" s="9">
        <v>71189</v>
      </c>
      <c r="E111" s="19">
        <v>43241</v>
      </c>
      <c r="F111" s="8">
        <v>4835737.5</v>
      </c>
      <c r="G111" s="20">
        <v>38618</v>
      </c>
      <c r="H111" s="9">
        <v>249329</v>
      </c>
      <c r="I111" s="49">
        <v>43244.385787037034</v>
      </c>
      <c r="J111" s="21" t="s">
        <v>33</v>
      </c>
      <c r="K111" s="21" t="s">
        <v>16</v>
      </c>
    </row>
    <row r="112" spans="1:11" s="22" customFormat="1" ht="30" x14ac:dyDescent="0.25">
      <c r="A112" s="9">
        <v>111</v>
      </c>
      <c r="B112" s="9" t="s">
        <v>57</v>
      </c>
      <c r="C112" s="25" t="s">
        <v>67</v>
      </c>
      <c r="D112" s="9">
        <v>86867</v>
      </c>
      <c r="E112" s="19">
        <v>43241</v>
      </c>
      <c r="F112" s="8">
        <v>10002553.109999999</v>
      </c>
      <c r="G112" s="20">
        <v>38718</v>
      </c>
      <c r="H112" s="9">
        <v>249329</v>
      </c>
      <c r="I112" s="49">
        <v>43244.381898148145</v>
      </c>
      <c r="J112" s="21" t="s">
        <v>33</v>
      </c>
      <c r="K112" s="21" t="s">
        <v>16</v>
      </c>
    </row>
    <row r="113" spans="1:11" s="22" customFormat="1" x14ac:dyDescent="0.25">
      <c r="A113" s="9">
        <v>112</v>
      </c>
      <c r="B113" s="9" t="s">
        <v>75</v>
      </c>
      <c r="C113" s="9" t="s">
        <v>76</v>
      </c>
      <c r="D113" s="23" t="s">
        <v>192</v>
      </c>
      <c r="E113" s="19">
        <v>43241</v>
      </c>
      <c r="F113" s="8">
        <v>7200219.1100000003</v>
      </c>
      <c r="G113" s="20">
        <v>38918</v>
      </c>
      <c r="H113" s="9">
        <v>249329</v>
      </c>
      <c r="I113" s="49">
        <v>43244.381898148145</v>
      </c>
      <c r="J113" s="21" t="s">
        <v>27</v>
      </c>
      <c r="K113" s="21" t="s">
        <v>16</v>
      </c>
    </row>
    <row r="114" spans="1:11" s="22" customFormat="1" x14ac:dyDescent="0.25">
      <c r="A114" s="9">
        <v>113</v>
      </c>
      <c r="B114" s="9" t="s">
        <v>75</v>
      </c>
      <c r="C114" s="25" t="s">
        <v>77</v>
      </c>
      <c r="D114" s="23" t="s">
        <v>193</v>
      </c>
      <c r="E114" s="19">
        <v>43241</v>
      </c>
      <c r="F114" s="8">
        <v>29421386.190000001</v>
      </c>
      <c r="G114" s="20">
        <v>39118</v>
      </c>
      <c r="H114" s="9">
        <v>249329</v>
      </c>
      <c r="I114" s="49">
        <v>43244.381898148145</v>
      </c>
      <c r="J114" s="21" t="s">
        <v>27</v>
      </c>
      <c r="K114" s="21" t="s">
        <v>16</v>
      </c>
    </row>
    <row r="115" spans="1:11" s="22" customFormat="1" x14ac:dyDescent="0.25">
      <c r="A115" s="9">
        <v>114</v>
      </c>
      <c r="B115" s="9" t="s">
        <v>75</v>
      </c>
      <c r="C115" s="9" t="s">
        <v>78</v>
      </c>
      <c r="D115" s="9">
        <v>116156</v>
      </c>
      <c r="E115" s="19">
        <v>43241</v>
      </c>
      <c r="F115" s="8">
        <v>1937306.28</v>
      </c>
      <c r="G115" s="20">
        <v>39218</v>
      </c>
      <c r="H115" s="9">
        <v>266549</v>
      </c>
      <c r="I115" s="49">
        <v>43244.381898148145</v>
      </c>
      <c r="J115" s="21" t="s">
        <v>27</v>
      </c>
      <c r="K115" s="21" t="s">
        <v>16</v>
      </c>
    </row>
    <row r="116" spans="1:11" s="22" customFormat="1" x14ac:dyDescent="0.25">
      <c r="A116" s="9">
        <v>115</v>
      </c>
      <c r="B116" s="9" t="s">
        <v>87</v>
      </c>
      <c r="C116" s="9" t="s">
        <v>88</v>
      </c>
      <c r="D116" s="9" t="s">
        <v>194</v>
      </c>
      <c r="E116" s="19">
        <v>43241</v>
      </c>
      <c r="F116" s="8">
        <v>2599997.64</v>
      </c>
      <c r="G116" s="20">
        <v>39318</v>
      </c>
      <c r="H116" s="9">
        <v>249329</v>
      </c>
      <c r="I116" s="49">
        <v>43244.381898148145</v>
      </c>
      <c r="J116" s="21" t="s">
        <v>27</v>
      </c>
      <c r="K116" s="21" t="s">
        <v>16</v>
      </c>
    </row>
    <row r="117" spans="1:11" s="22" customFormat="1" ht="45" x14ac:dyDescent="0.25">
      <c r="A117" s="9">
        <v>116</v>
      </c>
      <c r="B117" s="9" t="s">
        <v>80</v>
      </c>
      <c r="C117" s="9" t="s">
        <v>81</v>
      </c>
      <c r="D117" s="9">
        <v>70734</v>
      </c>
      <c r="E117" s="19">
        <v>43241</v>
      </c>
      <c r="F117" s="8">
        <v>23286839.399999999</v>
      </c>
      <c r="G117" s="20">
        <v>39418</v>
      </c>
      <c r="H117" s="9">
        <v>266309</v>
      </c>
      <c r="I117" s="49">
        <v>43244.381898148145</v>
      </c>
      <c r="J117" s="21" t="s">
        <v>27</v>
      </c>
      <c r="K117" s="21" t="s">
        <v>16</v>
      </c>
    </row>
    <row r="118" spans="1:11" s="22" customFormat="1" ht="30" x14ac:dyDescent="0.25">
      <c r="A118" s="9">
        <v>117</v>
      </c>
      <c r="B118" s="9" t="s">
        <v>83</v>
      </c>
      <c r="C118" s="9" t="s">
        <v>82</v>
      </c>
      <c r="D118" s="9">
        <v>16213</v>
      </c>
      <c r="E118" s="19">
        <v>43241</v>
      </c>
      <c r="F118" s="8">
        <v>24655685</v>
      </c>
      <c r="G118" s="20">
        <v>39518</v>
      </c>
      <c r="H118" s="9">
        <v>273269</v>
      </c>
      <c r="I118" s="49">
        <v>43244.381898148145</v>
      </c>
      <c r="J118" s="21" t="s">
        <v>27</v>
      </c>
      <c r="K118" s="21" t="s">
        <v>16</v>
      </c>
    </row>
    <row r="119" spans="1:11" s="22" customFormat="1" ht="30" x14ac:dyDescent="0.25">
      <c r="A119" s="9">
        <v>118</v>
      </c>
      <c r="B119" s="9" t="s">
        <v>205</v>
      </c>
      <c r="C119" s="9" t="s">
        <v>206</v>
      </c>
      <c r="D119" s="9" t="s">
        <v>207</v>
      </c>
      <c r="E119" s="19">
        <v>43241</v>
      </c>
      <c r="F119" s="8">
        <v>500000000</v>
      </c>
      <c r="G119" s="20" t="s">
        <v>211</v>
      </c>
      <c r="H119" s="9">
        <v>295632</v>
      </c>
      <c r="I119" s="49">
        <v>43244.381898148145</v>
      </c>
      <c r="J119" s="21" t="s">
        <v>174</v>
      </c>
      <c r="K119" s="21" t="s">
        <v>16</v>
      </c>
    </row>
    <row r="120" spans="1:11" s="22" customFormat="1" ht="30" x14ac:dyDescent="0.25">
      <c r="A120" s="9">
        <v>119</v>
      </c>
      <c r="B120" s="9" t="s">
        <v>109</v>
      </c>
      <c r="C120" s="9" t="s">
        <v>110</v>
      </c>
      <c r="D120" s="9" t="s">
        <v>208</v>
      </c>
      <c r="E120" s="19">
        <v>43242</v>
      </c>
      <c r="F120" s="8">
        <v>3421450</v>
      </c>
      <c r="G120" s="20">
        <v>40218</v>
      </c>
      <c r="H120" s="9">
        <v>270669</v>
      </c>
      <c r="I120" s="49">
        <v>43245.391423611109</v>
      </c>
      <c r="J120" s="21" t="s">
        <v>27</v>
      </c>
      <c r="K120" s="21" t="s">
        <v>16</v>
      </c>
    </row>
    <row r="121" spans="1:11" s="22" customFormat="1" x14ac:dyDescent="0.25">
      <c r="A121" s="9">
        <v>120</v>
      </c>
      <c r="B121" s="9" t="s">
        <v>127</v>
      </c>
      <c r="C121" s="9" t="s">
        <v>126</v>
      </c>
      <c r="D121" s="9">
        <v>1481</v>
      </c>
      <c r="E121" s="19">
        <v>43242</v>
      </c>
      <c r="F121" s="8">
        <v>4999756</v>
      </c>
      <c r="G121" s="20">
        <v>40318</v>
      </c>
      <c r="H121" s="9">
        <v>290589</v>
      </c>
      <c r="I121" s="49">
        <v>43245.391423611109</v>
      </c>
      <c r="J121" s="21" t="s">
        <v>27</v>
      </c>
      <c r="K121" s="21" t="s">
        <v>16</v>
      </c>
    </row>
    <row r="122" spans="1:11" s="22" customFormat="1" ht="45" x14ac:dyDescent="0.25">
      <c r="A122" s="9">
        <v>121</v>
      </c>
      <c r="B122" s="9" t="s">
        <v>40</v>
      </c>
      <c r="C122" s="9" t="s">
        <v>37</v>
      </c>
      <c r="D122" s="9" t="s">
        <v>209</v>
      </c>
      <c r="E122" s="19">
        <v>43242</v>
      </c>
      <c r="F122" s="8">
        <v>252719903.22</v>
      </c>
      <c r="G122" s="20" t="s">
        <v>213</v>
      </c>
      <c r="H122" s="9">
        <v>238449</v>
      </c>
      <c r="I122" s="49">
        <v>43245.391423611109</v>
      </c>
      <c r="J122" s="21" t="s">
        <v>27</v>
      </c>
      <c r="K122" s="21" t="s">
        <v>16</v>
      </c>
    </row>
    <row r="123" spans="1:11" s="22" customFormat="1" ht="180" x14ac:dyDescent="0.25">
      <c r="A123" s="9">
        <v>122</v>
      </c>
      <c r="B123" s="9" t="s">
        <v>131</v>
      </c>
      <c r="C123" s="9" t="s">
        <v>200</v>
      </c>
      <c r="D123" s="9" t="s">
        <v>199</v>
      </c>
      <c r="E123" s="19">
        <v>43242</v>
      </c>
      <c r="F123" s="8">
        <v>44214953.649999999</v>
      </c>
      <c r="G123" s="20" t="s">
        <v>214</v>
      </c>
      <c r="H123" s="9">
        <v>266309</v>
      </c>
      <c r="I123" s="49">
        <v>43245.391423611109</v>
      </c>
      <c r="J123" s="21" t="s">
        <v>27</v>
      </c>
      <c r="K123" s="21" t="s">
        <v>16</v>
      </c>
    </row>
    <row r="124" spans="1:11" s="22" customFormat="1" ht="30" x14ac:dyDescent="0.25">
      <c r="A124" s="9">
        <v>123</v>
      </c>
      <c r="B124" s="9" t="s">
        <v>131</v>
      </c>
      <c r="C124" s="9" t="s">
        <v>196</v>
      </c>
      <c r="D124" s="9" t="s">
        <v>195</v>
      </c>
      <c r="E124" s="19">
        <v>43242</v>
      </c>
      <c r="F124" s="8">
        <v>79239505.159999996</v>
      </c>
      <c r="G124" s="20">
        <v>41018</v>
      </c>
      <c r="H124" s="9">
        <v>266309</v>
      </c>
      <c r="I124" s="49">
        <v>43245.391423611109</v>
      </c>
      <c r="J124" s="21" t="s">
        <v>27</v>
      </c>
      <c r="K124" s="21" t="s">
        <v>16</v>
      </c>
    </row>
    <row r="125" spans="1:11" s="22" customFormat="1" ht="30" x14ac:dyDescent="0.25">
      <c r="A125" s="9">
        <v>124</v>
      </c>
      <c r="B125" s="9" t="s">
        <v>131</v>
      </c>
      <c r="C125" s="9" t="s">
        <v>197</v>
      </c>
      <c r="D125" s="9" t="s">
        <v>198</v>
      </c>
      <c r="E125" s="19">
        <v>43242</v>
      </c>
      <c r="F125" s="8">
        <v>7291718.9299999997</v>
      </c>
      <c r="G125" s="20">
        <v>41118</v>
      </c>
      <c r="H125" s="9">
        <v>266309</v>
      </c>
      <c r="I125" s="49">
        <v>43245.391423611109</v>
      </c>
      <c r="J125" s="21" t="s">
        <v>27</v>
      </c>
      <c r="K125" s="21" t="s">
        <v>16</v>
      </c>
    </row>
    <row r="126" spans="1:11" s="22" customFormat="1" ht="45" x14ac:dyDescent="0.25">
      <c r="A126" s="9">
        <v>125</v>
      </c>
      <c r="B126" s="9" t="s">
        <v>39</v>
      </c>
      <c r="C126" s="9" t="s">
        <v>38</v>
      </c>
      <c r="D126" s="9" t="s">
        <v>210</v>
      </c>
      <c r="E126" s="19">
        <v>43242</v>
      </c>
      <c r="F126" s="8">
        <v>507362768.94</v>
      </c>
      <c r="G126" s="20" t="s">
        <v>212</v>
      </c>
      <c r="H126" s="9">
        <v>238449</v>
      </c>
      <c r="I126" s="49"/>
      <c r="J126" s="21" t="s">
        <v>27</v>
      </c>
      <c r="K126" s="21" t="s">
        <v>16</v>
      </c>
    </row>
    <row r="127" spans="1:11" s="22" customFormat="1" ht="30" x14ac:dyDescent="0.25">
      <c r="A127" s="9">
        <v>126</v>
      </c>
      <c r="B127" s="9" t="s">
        <v>109</v>
      </c>
      <c r="C127" s="9" t="s">
        <v>110</v>
      </c>
      <c r="D127" s="9" t="s">
        <v>215</v>
      </c>
      <c r="E127" s="19" t="s">
        <v>216</v>
      </c>
      <c r="F127" s="8">
        <v>3825800</v>
      </c>
      <c r="G127" s="20">
        <v>41418</v>
      </c>
      <c r="H127" s="9">
        <v>270669</v>
      </c>
      <c r="I127" s="49"/>
      <c r="J127" s="21" t="s">
        <v>27</v>
      </c>
      <c r="K127" s="21" t="s">
        <v>16</v>
      </c>
    </row>
    <row r="128" spans="1:11" s="22" customFormat="1" x14ac:dyDescent="0.25">
      <c r="A128" s="9">
        <v>127</v>
      </c>
      <c r="B128" s="9" t="s">
        <v>127</v>
      </c>
      <c r="C128" s="9" t="s">
        <v>126</v>
      </c>
      <c r="D128" s="9" t="s">
        <v>221</v>
      </c>
      <c r="E128" s="19">
        <v>43252</v>
      </c>
      <c r="F128" s="8">
        <v>34660318</v>
      </c>
      <c r="G128" s="20" t="s">
        <v>222</v>
      </c>
      <c r="H128" s="9">
        <v>290589</v>
      </c>
      <c r="I128" s="49"/>
      <c r="J128" s="21" t="s">
        <v>27</v>
      </c>
      <c r="K128" s="21" t="s">
        <v>17</v>
      </c>
    </row>
    <row r="129" spans="1:11" s="22" customFormat="1" x14ac:dyDescent="0.25">
      <c r="A129" s="9">
        <v>128</v>
      </c>
      <c r="B129" s="9" t="s">
        <v>127</v>
      </c>
      <c r="C129" s="9" t="s">
        <v>126</v>
      </c>
      <c r="D129" s="9">
        <v>1494</v>
      </c>
      <c r="E129" s="19">
        <v>43257</v>
      </c>
      <c r="F129" s="8">
        <v>57120000</v>
      </c>
      <c r="G129" s="20">
        <v>42818</v>
      </c>
      <c r="H129" s="9">
        <v>290589</v>
      </c>
      <c r="I129" s="49"/>
      <c r="J129" s="21" t="s">
        <v>27</v>
      </c>
      <c r="K129" s="21" t="s">
        <v>17</v>
      </c>
    </row>
    <row r="130" spans="1:11" s="22" customFormat="1" x14ac:dyDescent="0.25">
      <c r="A130" s="9">
        <v>129</v>
      </c>
      <c r="B130" s="9" t="s">
        <v>28</v>
      </c>
      <c r="C130" s="9" t="s">
        <v>25</v>
      </c>
      <c r="D130" s="9" t="s">
        <v>227</v>
      </c>
      <c r="E130" s="19">
        <v>43264</v>
      </c>
      <c r="F130" s="8">
        <v>4550000</v>
      </c>
      <c r="G130" s="20" t="s">
        <v>250</v>
      </c>
      <c r="H130" s="9">
        <v>278809</v>
      </c>
      <c r="I130" s="49"/>
      <c r="J130" s="21" t="s">
        <v>27</v>
      </c>
      <c r="K130" s="21" t="s">
        <v>17</v>
      </c>
    </row>
    <row r="131" spans="1:11" s="22" customFormat="1" ht="30" x14ac:dyDescent="0.25">
      <c r="A131" s="9">
        <v>130</v>
      </c>
      <c r="B131" s="9" t="s">
        <v>29</v>
      </c>
      <c r="C131" s="9" t="s">
        <v>30</v>
      </c>
      <c r="D131" s="23" t="s">
        <v>228</v>
      </c>
      <c r="E131" s="19">
        <v>43264</v>
      </c>
      <c r="F131" s="8">
        <v>1896876</v>
      </c>
      <c r="G131" s="20">
        <v>46918</v>
      </c>
      <c r="H131" s="9">
        <v>254009</v>
      </c>
      <c r="I131" s="49"/>
      <c r="J131" s="21" t="s">
        <v>27</v>
      </c>
      <c r="K131" s="21" t="s">
        <v>17</v>
      </c>
    </row>
    <row r="132" spans="1:11" s="22" customFormat="1" ht="30" x14ac:dyDescent="0.25">
      <c r="A132" s="9">
        <v>131</v>
      </c>
      <c r="B132" s="9" t="s">
        <v>94</v>
      </c>
      <c r="C132" s="9" t="s">
        <v>93</v>
      </c>
      <c r="D132" s="9" t="s">
        <v>229</v>
      </c>
      <c r="E132" s="19">
        <v>43264</v>
      </c>
      <c r="F132" s="8">
        <v>28780391.760000002</v>
      </c>
      <c r="G132" s="20" t="s">
        <v>251</v>
      </c>
      <c r="H132" s="9">
        <v>262130</v>
      </c>
      <c r="I132" s="49"/>
      <c r="J132" s="21" t="s">
        <v>27</v>
      </c>
      <c r="K132" s="21" t="s">
        <v>17</v>
      </c>
    </row>
    <row r="133" spans="1:11" s="22" customFormat="1" ht="30" x14ac:dyDescent="0.25">
      <c r="A133" s="9">
        <v>132</v>
      </c>
      <c r="B133" s="9" t="s">
        <v>205</v>
      </c>
      <c r="C133" s="9" t="s">
        <v>206</v>
      </c>
      <c r="D133" s="9">
        <v>299</v>
      </c>
      <c r="E133" s="19">
        <v>43265</v>
      </c>
      <c r="F133" s="8">
        <v>150000000</v>
      </c>
      <c r="G133" s="20">
        <v>47318</v>
      </c>
      <c r="H133" s="9">
        <v>295632</v>
      </c>
      <c r="I133" s="49"/>
      <c r="J133" s="21" t="s">
        <v>27</v>
      </c>
      <c r="K133" s="21" t="s">
        <v>17</v>
      </c>
    </row>
    <row r="134" spans="1:11" s="22" customFormat="1" ht="30" x14ac:dyDescent="0.25">
      <c r="A134" s="9">
        <v>133</v>
      </c>
      <c r="B134" s="9" t="s">
        <v>230</v>
      </c>
      <c r="C134" s="9" t="s">
        <v>237</v>
      </c>
      <c r="D134" s="9">
        <v>42050</v>
      </c>
      <c r="E134" s="19">
        <v>43266</v>
      </c>
      <c r="F134" s="8">
        <v>667633.03</v>
      </c>
      <c r="G134" s="20">
        <v>47618</v>
      </c>
      <c r="H134" s="51">
        <v>294662</v>
      </c>
      <c r="I134" s="49"/>
      <c r="J134" s="21" t="s">
        <v>27</v>
      </c>
      <c r="K134" s="21" t="s">
        <v>17</v>
      </c>
    </row>
    <row r="135" spans="1:11" s="22" customFormat="1" ht="30" x14ac:dyDescent="0.25">
      <c r="A135" s="9">
        <v>134</v>
      </c>
      <c r="B135" s="9" t="s">
        <v>231</v>
      </c>
      <c r="C135" s="9" t="s">
        <v>237</v>
      </c>
      <c r="D135" s="9">
        <v>42051</v>
      </c>
      <c r="E135" s="19">
        <v>43266</v>
      </c>
      <c r="F135" s="8">
        <v>852098.88</v>
      </c>
      <c r="G135" s="20">
        <v>47718</v>
      </c>
      <c r="H135" s="51">
        <v>294662</v>
      </c>
      <c r="I135" s="49"/>
      <c r="J135" s="21" t="s">
        <v>27</v>
      </c>
      <c r="K135" s="21" t="s">
        <v>17</v>
      </c>
    </row>
    <row r="136" spans="1:11" s="22" customFormat="1" ht="30" x14ac:dyDescent="0.25">
      <c r="A136" s="9">
        <v>135</v>
      </c>
      <c r="B136" s="9" t="s">
        <v>232</v>
      </c>
      <c r="C136" s="9" t="s">
        <v>237</v>
      </c>
      <c r="D136" s="9">
        <v>42052</v>
      </c>
      <c r="E136" s="19">
        <v>43266</v>
      </c>
      <c r="F136" s="24">
        <v>852098.88</v>
      </c>
      <c r="G136" s="20">
        <v>47818</v>
      </c>
      <c r="H136" s="51">
        <v>294662</v>
      </c>
      <c r="I136" s="49"/>
      <c r="J136" s="21" t="s">
        <v>27</v>
      </c>
      <c r="K136" s="21" t="s">
        <v>17</v>
      </c>
    </row>
    <row r="137" spans="1:11" s="22" customFormat="1" ht="30" x14ac:dyDescent="0.25">
      <c r="A137" s="9">
        <v>136</v>
      </c>
      <c r="B137" s="9" t="s">
        <v>233</v>
      </c>
      <c r="C137" s="9" t="s">
        <v>237</v>
      </c>
      <c r="D137" s="9">
        <v>42053</v>
      </c>
      <c r="E137" s="19">
        <v>43266</v>
      </c>
      <c r="F137" s="8">
        <v>3016219.89</v>
      </c>
      <c r="G137" s="20">
        <v>47918</v>
      </c>
      <c r="H137" s="51">
        <v>294662</v>
      </c>
      <c r="I137" s="49"/>
      <c r="J137" s="21" t="s">
        <v>27</v>
      </c>
      <c r="K137" s="21" t="s">
        <v>17</v>
      </c>
    </row>
    <row r="138" spans="1:11" s="22" customFormat="1" ht="30" x14ac:dyDescent="0.25">
      <c r="A138" s="9">
        <v>137</v>
      </c>
      <c r="B138" s="9" t="s">
        <v>234</v>
      </c>
      <c r="C138" s="9" t="s">
        <v>237</v>
      </c>
      <c r="D138" s="9">
        <v>42054</v>
      </c>
      <c r="E138" s="19">
        <v>43266</v>
      </c>
      <c r="F138" s="8">
        <v>852098.88</v>
      </c>
      <c r="G138" s="20">
        <v>48018</v>
      </c>
      <c r="H138" s="51">
        <v>294662</v>
      </c>
      <c r="I138" s="49"/>
      <c r="J138" s="21" t="s">
        <v>27</v>
      </c>
      <c r="K138" s="21" t="s">
        <v>17</v>
      </c>
    </row>
    <row r="139" spans="1:11" s="22" customFormat="1" ht="30" x14ac:dyDescent="0.25">
      <c r="A139" s="9">
        <v>138</v>
      </c>
      <c r="B139" s="9" t="s">
        <v>235</v>
      </c>
      <c r="C139" s="9" t="s">
        <v>237</v>
      </c>
      <c r="D139" s="9">
        <v>42055</v>
      </c>
      <c r="E139" s="19">
        <v>43266</v>
      </c>
      <c r="F139" s="8">
        <v>1386242.54</v>
      </c>
      <c r="G139" s="20">
        <v>48118</v>
      </c>
      <c r="H139" s="51">
        <v>294662</v>
      </c>
      <c r="I139" s="49"/>
      <c r="J139" s="21" t="s">
        <v>27</v>
      </c>
      <c r="K139" s="21" t="s">
        <v>17</v>
      </c>
    </row>
    <row r="140" spans="1:11" s="22" customFormat="1" ht="30" x14ac:dyDescent="0.25">
      <c r="A140" s="9">
        <v>139</v>
      </c>
      <c r="B140" s="9" t="s">
        <v>236</v>
      </c>
      <c r="C140" s="9" t="s">
        <v>237</v>
      </c>
      <c r="D140" s="9">
        <v>42056</v>
      </c>
      <c r="E140" s="19">
        <v>43266</v>
      </c>
      <c r="F140" s="8">
        <v>2111353.87</v>
      </c>
      <c r="G140" s="20">
        <v>48218</v>
      </c>
      <c r="H140" s="51">
        <v>294662</v>
      </c>
      <c r="I140" s="49"/>
      <c r="J140" s="21" t="s">
        <v>27</v>
      </c>
      <c r="K140" s="21" t="s">
        <v>17</v>
      </c>
    </row>
    <row r="141" spans="1:11" s="22" customFormat="1" ht="30" x14ac:dyDescent="0.25">
      <c r="A141" s="9">
        <v>140</v>
      </c>
      <c r="B141" s="9" t="s">
        <v>238</v>
      </c>
      <c r="C141" s="9" t="s">
        <v>239</v>
      </c>
      <c r="D141" s="9" t="s">
        <v>246</v>
      </c>
      <c r="E141" s="19">
        <v>43266</v>
      </c>
      <c r="F141" s="8">
        <v>253896314.34</v>
      </c>
      <c r="G141" s="20" t="s">
        <v>252</v>
      </c>
      <c r="H141" s="9">
        <v>295326</v>
      </c>
      <c r="I141" s="49"/>
      <c r="J141" s="21" t="s">
        <v>247</v>
      </c>
      <c r="K141" s="21" t="s">
        <v>17</v>
      </c>
    </row>
    <row r="142" spans="1:11" s="22" customFormat="1" ht="30" x14ac:dyDescent="0.25">
      <c r="A142" s="9">
        <v>141</v>
      </c>
      <c r="B142" s="9" t="s">
        <v>48</v>
      </c>
      <c r="C142" s="9" t="s">
        <v>58</v>
      </c>
      <c r="D142" s="9">
        <v>3075</v>
      </c>
      <c r="E142" s="19">
        <v>43266</v>
      </c>
      <c r="F142" s="8">
        <v>9241107.4800000004</v>
      </c>
      <c r="G142" s="20">
        <v>48518</v>
      </c>
      <c r="H142" s="9">
        <v>249329</v>
      </c>
      <c r="I142" s="49"/>
      <c r="J142" s="21" t="s">
        <v>33</v>
      </c>
      <c r="K142" s="21" t="s">
        <v>17</v>
      </c>
    </row>
    <row r="143" spans="1:11" s="22" customFormat="1" ht="30" x14ac:dyDescent="0.25">
      <c r="A143" s="9">
        <v>142</v>
      </c>
      <c r="B143" s="9" t="s">
        <v>49</v>
      </c>
      <c r="C143" s="9" t="s">
        <v>59</v>
      </c>
      <c r="D143" s="23" t="s">
        <v>241</v>
      </c>
      <c r="E143" s="19">
        <v>43266</v>
      </c>
      <c r="F143" s="8">
        <v>13554315.119999999</v>
      </c>
      <c r="G143" s="20">
        <v>48618</v>
      </c>
      <c r="H143" s="9">
        <v>249329</v>
      </c>
      <c r="I143" s="49"/>
      <c r="J143" s="21" t="s">
        <v>33</v>
      </c>
      <c r="K143" s="21" t="s">
        <v>17</v>
      </c>
    </row>
    <row r="144" spans="1:11" s="22" customFormat="1" ht="45" x14ac:dyDescent="0.25">
      <c r="A144" s="9">
        <v>143</v>
      </c>
      <c r="B144" s="9" t="s">
        <v>50</v>
      </c>
      <c r="C144" s="9" t="s">
        <v>60</v>
      </c>
      <c r="D144" s="23" t="s">
        <v>240</v>
      </c>
      <c r="E144" s="19">
        <v>43266</v>
      </c>
      <c r="F144" s="8">
        <v>10046074.5</v>
      </c>
      <c r="G144" s="20">
        <v>48718</v>
      </c>
      <c r="H144" s="9">
        <v>249329</v>
      </c>
      <c r="I144" s="49"/>
      <c r="J144" s="21" t="s">
        <v>33</v>
      </c>
      <c r="K144" s="21" t="s">
        <v>17</v>
      </c>
    </row>
    <row r="145" spans="1:11" s="22" customFormat="1" ht="30" x14ac:dyDescent="0.25">
      <c r="A145" s="9">
        <v>144</v>
      </c>
      <c r="B145" s="9" t="s">
        <v>51</v>
      </c>
      <c r="C145" s="9" t="s">
        <v>61</v>
      </c>
      <c r="D145" s="23" t="s">
        <v>242</v>
      </c>
      <c r="E145" s="19">
        <v>43266</v>
      </c>
      <c r="F145" s="8">
        <v>7856343</v>
      </c>
      <c r="G145" s="20">
        <v>48818</v>
      </c>
      <c r="H145" s="9">
        <v>249329</v>
      </c>
      <c r="I145" s="49"/>
      <c r="J145" s="21" t="s">
        <v>33</v>
      </c>
      <c r="K145" s="21" t="s">
        <v>17</v>
      </c>
    </row>
    <row r="146" spans="1:11" s="22" customFormat="1" x14ac:dyDescent="0.25">
      <c r="A146" s="9">
        <v>145</v>
      </c>
      <c r="B146" s="9" t="s">
        <v>52</v>
      </c>
      <c r="C146" s="9" t="s">
        <v>62</v>
      </c>
      <c r="D146" s="23" t="s">
        <v>243</v>
      </c>
      <c r="E146" s="19">
        <v>43266</v>
      </c>
      <c r="F146" s="8">
        <v>17501847.16</v>
      </c>
      <c r="G146" s="20">
        <v>48918</v>
      </c>
      <c r="H146" s="9">
        <v>249329</v>
      </c>
      <c r="I146" s="49"/>
      <c r="J146" s="21" t="s">
        <v>33</v>
      </c>
      <c r="K146" s="21" t="s">
        <v>17</v>
      </c>
    </row>
    <row r="147" spans="1:11" s="22" customFormat="1" x14ac:dyDescent="0.25">
      <c r="A147" s="9">
        <v>146</v>
      </c>
      <c r="B147" s="9" t="s">
        <v>53</v>
      </c>
      <c r="C147" s="9" t="s">
        <v>74</v>
      </c>
      <c r="D147" s="9">
        <v>1218</v>
      </c>
      <c r="E147" s="19">
        <v>43266</v>
      </c>
      <c r="F147" s="8">
        <v>26235621.460000001</v>
      </c>
      <c r="G147" s="20">
        <v>49018</v>
      </c>
      <c r="H147" s="9">
        <v>249329</v>
      </c>
      <c r="I147" s="49"/>
      <c r="J147" s="21" t="s">
        <v>27</v>
      </c>
      <c r="K147" s="21" t="s">
        <v>17</v>
      </c>
    </row>
    <row r="148" spans="1:11" s="22" customFormat="1" x14ac:dyDescent="0.25">
      <c r="A148" s="9">
        <v>147</v>
      </c>
      <c r="B148" s="9" t="s">
        <v>53</v>
      </c>
      <c r="C148" s="9" t="s">
        <v>117</v>
      </c>
      <c r="D148" s="9">
        <v>1221</v>
      </c>
      <c r="E148" s="19">
        <v>43266</v>
      </c>
      <c r="F148" s="8">
        <v>174556.41</v>
      </c>
      <c r="G148" s="20">
        <v>49118</v>
      </c>
      <c r="H148" s="9">
        <v>264089</v>
      </c>
      <c r="I148" s="49"/>
      <c r="J148" s="21" t="s">
        <v>27</v>
      </c>
      <c r="K148" s="21" t="s">
        <v>17</v>
      </c>
    </row>
    <row r="149" spans="1:11" s="22" customFormat="1" x14ac:dyDescent="0.25">
      <c r="A149" s="9">
        <v>148</v>
      </c>
      <c r="B149" s="9" t="s">
        <v>54</v>
      </c>
      <c r="C149" s="9" t="s">
        <v>64</v>
      </c>
      <c r="D149" s="23" t="s">
        <v>244</v>
      </c>
      <c r="E149" s="19">
        <v>43266</v>
      </c>
      <c r="F149" s="8">
        <v>9163570.6799999997</v>
      </c>
      <c r="G149" s="20">
        <v>49218</v>
      </c>
      <c r="H149" s="9">
        <v>249329</v>
      </c>
      <c r="I149" s="49"/>
      <c r="J149" s="21" t="s">
        <v>33</v>
      </c>
      <c r="K149" s="21" t="s">
        <v>17</v>
      </c>
    </row>
    <row r="150" spans="1:11" s="22" customFormat="1" ht="45" x14ac:dyDescent="0.25">
      <c r="A150" s="9">
        <v>149</v>
      </c>
      <c r="B150" s="9" t="s">
        <v>55</v>
      </c>
      <c r="C150" s="9" t="s">
        <v>65</v>
      </c>
      <c r="D150" s="23" t="s">
        <v>245</v>
      </c>
      <c r="E150" s="19">
        <v>43266</v>
      </c>
      <c r="F150" s="8">
        <v>8873592.75</v>
      </c>
      <c r="G150" s="20">
        <v>49318</v>
      </c>
      <c r="H150" s="9">
        <v>249329</v>
      </c>
      <c r="I150" s="49"/>
      <c r="J150" s="21" t="s">
        <v>33</v>
      </c>
      <c r="K150" s="21" t="s">
        <v>17</v>
      </c>
    </row>
    <row r="151" spans="1:11" s="22" customFormat="1" ht="30" x14ac:dyDescent="0.25">
      <c r="A151" s="9">
        <v>150</v>
      </c>
      <c r="B151" s="9" t="s">
        <v>56</v>
      </c>
      <c r="C151" s="9" t="s">
        <v>66</v>
      </c>
      <c r="D151" s="9">
        <v>71759</v>
      </c>
      <c r="E151" s="19">
        <v>43266</v>
      </c>
      <c r="F151" s="8">
        <v>7304942.3600000003</v>
      </c>
      <c r="G151" s="20">
        <v>49418</v>
      </c>
      <c r="H151" s="9">
        <v>249329</v>
      </c>
      <c r="I151" s="49"/>
      <c r="J151" s="21" t="s">
        <v>33</v>
      </c>
      <c r="K151" s="21" t="s">
        <v>17</v>
      </c>
    </row>
    <row r="152" spans="1:11" s="22" customFormat="1" ht="30" x14ac:dyDescent="0.25">
      <c r="A152" s="9">
        <v>151</v>
      </c>
      <c r="B152" s="9" t="s">
        <v>57</v>
      </c>
      <c r="C152" s="9" t="s">
        <v>67</v>
      </c>
      <c r="D152" s="9">
        <v>85460</v>
      </c>
      <c r="E152" s="19">
        <v>43266</v>
      </c>
      <c r="F152" s="8">
        <v>8776558.8900000006</v>
      </c>
      <c r="G152" s="20">
        <v>49518</v>
      </c>
      <c r="H152" s="9">
        <v>249329</v>
      </c>
      <c r="I152" s="49"/>
      <c r="J152" s="21" t="s">
        <v>33</v>
      </c>
      <c r="K152" s="21" t="s">
        <v>17</v>
      </c>
    </row>
    <row r="153" spans="1:11" s="22" customFormat="1" x14ac:dyDescent="0.25">
      <c r="A153" s="9">
        <v>152</v>
      </c>
      <c r="B153" s="9" t="s">
        <v>75</v>
      </c>
      <c r="C153" s="9" t="s">
        <v>76</v>
      </c>
      <c r="D153" s="9">
        <v>14090</v>
      </c>
      <c r="E153" s="19">
        <v>43266</v>
      </c>
      <c r="F153" s="8">
        <v>7200607.1900000004</v>
      </c>
      <c r="G153" s="20">
        <v>49618</v>
      </c>
      <c r="H153" s="9">
        <v>249329</v>
      </c>
      <c r="I153" s="49"/>
      <c r="J153" s="21" t="s">
        <v>27</v>
      </c>
      <c r="K153" s="21" t="s">
        <v>17</v>
      </c>
    </row>
    <row r="154" spans="1:11" s="22" customFormat="1" x14ac:dyDescent="0.25">
      <c r="A154" s="9">
        <v>153</v>
      </c>
      <c r="B154" s="9" t="s">
        <v>75</v>
      </c>
      <c r="C154" s="9" t="s">
        <v>77</v>
      </c>
      <c r="D154" s="9">
        <v>116397</v>
      </c>
      <c r="E154" s="19">
        <v>43266</v>
      </c>
      <c r="F154" s="8">
        <v>24456601.52</v>
      </c>
      <c r="G154" s="20">
        <v>49718</v>
      </c>
      <c r="H154" s="9">
        <v>249329</v>
      </c>
      <c r="I154" s="49"/>
      <c r="J154" s="21" t="s">
        <v>27</v>
      </c>
      <c r="K154" s="21" t="s">
        <v>17</v>
      </c>
    </row>
    <row r="155" spans="1:11" s="22" customFormat="1" x14ac:dyDescent="0.25">
      <c r="A155" s="9">
        <v>154</v>
      </c>
      <c r="B155" s="9" t="s">
        <v>75</v>
      </c>
      <c r="C155" s="9" t="s">
        <v>78</v>
      </c>
      <c r="D155" s="9">
        <v>116387</v>
      </c>
      <c r="E155" s="19">
        <v>43266</v>
      </c>
      <c r="F155" s="8">
        <v>2020446.86</v>
      </c>
      <c r="G155" s="20">
        <v>49818</v>
      </c>
      <c r="H155" s="9">
        <v>266549</v>
      </c>
      <c r="I155" s="49"/>
      <c r="J155" s="21" t="s">
        <v>27</v>
      </c>
      <c r="K155" s="21" t="s">
        <v>17</v>
      </c>
    </row>
    <row r="156" spans="1:11" s="22" customFormat="1" ht="45" x14ac:dyDescent="0.25">
      <c r="A156" s="9">
        <v>155</v>
      </c>
      <c r="B156" s="9" t="s">
        <v>80</v>
      </c>
      <c r="C156" s="9" t="s">
        <v>81</v>
      </c>
      <c r="D156" s="9">
        <v>70767</v>
      </c>
      <c r="E156" s="19">
        <v>43266</v>
      </c>
      <c r="F156" s="8">
        <v>23377365</v>
      </c>
      <c r="G156" s="20">
        <v>49918</v>
      </c>
      <c r="H156" s="9">
        <v>266309</v>
      </c>
      <c r="I156" s="49"/>
      <c r="J156" s="21" t="s">
        <v>27</v>
      </c>
      <c r="K156" s="21" t="s">
        <v>17</v>
      </c>
    </row>
    <row r="157" spans="1:11" s="22" customFormat="1" ht="30" x14ac:dyDescent="0.25">
      <c r="A157" s="9">
        <v>156</v>
      </c>
      <c r="B157" s="9" t="s">
        <v>83</v>
      </c>
      <c r="C157" s="9" t="s">
        <v>82</v>
      </c>
      <c r="D157" s="9">
        <v>16225</v>
      </c>
      <c r="E157" s="19">
        <v>43266</v>
      </c>
      <c r="F157" s="8">
        <v>25727100</v>
      </c>
      <c r="G157" s="20">
        <v>50018</v>
      </c>
      <c r="H157" s="9">
        <v>273269</v>
      </c>
      <c r="I157" s="49"/>
      <c r="J157" s="21" t="s">
        <v>27</v>
      </c>
      <c r="K157" s="21" t="s">
        <v>17</v>
      </c>
    </row>
    <row r="158" spans="1:11" s="22" customFormat="1" x14ac:dyDescent="0.25">
      <c r="A158" s="9">
        <v>157</v>
      </c>
      <c r="B158" s="9" t="s">
        <v>248</v>
      </c>
      <c r="C158" s="9" t="s">
        <v>249</v>
      </c>
      <c r="D158" s="9">
        <v>17432</v>
      </c>
      <c r="E158" s="19">
        <v>43266</v>
      </c>
      <c r="F158" s="8">
        <v>4800000</v>
      </c>
      <c r="G158" s="20">
        <v>50118</v>
      </c>
      <c r="H158" s="9">
        <v>295918</v>
      </c>
      <c r="I158" s="49"/>
      <c r="J158" s="21" t="s">
        <v>27</v>
      </c>
      <c r="K158" s="21" t="s">
        <v>17</v>
      </c>
    </row>
    <row r="159" spans="1:11" s="22" customFormat="1" ht="30" x14ac:dyDescent="0.25">
      <c r="A159" s="9">
        <v>158</v>
      </c>
      <c r="B159" s="9" t="s">
        <v>254</v>
      </c>
      <c r="C159" s="9" t="s">
        <v>253</v>
      </c>
      <c r="D159" s="9" t="s">
        <v>255</v>
      </c>
      <c r="E159" s="19">
        <v>43266</v>
      </c>
      <c r="F159" s="8">
        <v>36868459.469999999</v>
      </c>
      <c r="G159" s="20" t="s">
        <v>256</v>
      </c>
      <c r="H159" s="9">
        <v>294269</v>
      </c>
      <c r="I159" s="49"/>
      <c r="J159" s="21" t="s">
        <v>247</v>
      </c>
      <c r="K159" s="21" t="s">
        <v>17</v>
      </c>
    </row>
    <row r="160" spans="1:11" s="22" customFormat="1" x14ac:dyDescent="0.25">
      <c r="A160" s="9">
        <v>159</v>
      </c>
      <c r="B160" s="9" t="s">
        <v>127</v>
      </c>
      <c r="C160" s="9" t="s">
        <v>126</v>
      </c>
      <c r="D160" s="9" t="s">
        <v>257</v>
      </c>
      <c r="E160" s="19">
        <v>43271</v>
      </c>
      <c r="F160" s="8">
        <v>40862185</v>
      </c>
      <c r="G160" s="20">
        <v>33918</v>
      </c>
      <c r="H160" s="9">
        <v>290589</v>
      </c>
      <c r="I160" s="49"/>
      <c r="J160" s="21" t="s">
        <v>27</v>
      </c>
      <c r="K160" s="21" t="s">
        <v>17</v>
      </c>
    </row>
    <row r="161" spans="1:11" s="22" customFormat="1" ht="30" x14ac:dyDescent="0.25">
      <c r="A161" s="9">
        <v>160</v>
      </c>
      <c r="B161" s="5" t="s">
        <v>218</v>
      </c>
      <c r="C161" s="5" t="s">
        <v>217</v>
      </c>
      <c r="D161" s="5" t="s">
        <v>258</v>
      </c>
      <c r="E161" s="19">
        <v>43271</v>
      </c>
      <c r="F161" s="8">
        <v>66533386.710000001</v>
      </c>
      <c r="G161" s="6">
        <v>51618</v>
      </c>
      <c r="H161" s="5">
        <v>285849</v>
      </c>
      <c r="I161" s="7"/>
      <c r="J161" s="21" t="s">
        <v>27</v>
      </c>
      <c r="K161" s="21" t="s">
        <v>17</v>
      </c>
    </row>
    <row r="162" spans="1:11" s="22" customFormat="1" x14ac:dyDescent="0.25">
      <c r="A162" s="9">
        <v>161</v>
      </c>
      <c r="B162" s="9" t="s">
        <v>26</v>
      </c>
      <c r="C162" s="9" t="s">
        <v>25</v>
      </c>
      <c r="D162" s="23" t="s">
        <v>259</v>
      </c>
      <c r="E162" s="19">
        <v>43271</v>
      </c>
      <c r="F162" s="8">
        <v>1090250</v>
      </c>
      <c r="G162" s="20">
        <v>51718</v>
      </c>
      <c r="H162" s="9">
        <v>248669</v>
      </c>
      <c r="I162" s="49"/>
      <c r="J162" s="21" t="s">
        <v>27</v>
      </c>
      <c r="K162" s="21" t="s">
        <v>17</v>
      </c>
    </row>
    <row r="163" spans="1:11" s="22" customFormat="1" hidden="1" x14ac:dyDescent="0.25">
      <c r="A163" s="52">
        <v>162</v>
      </c>
      <c r="B163" s="53" t="s">
        <v>43</v>
      </c>
      <c r="C163" s="52" t="s">
        <v>44</v>
      </c>
      <c r="D163" s="54" t="s">
        <v>260</v>
      </c>
      <c r="E163" s="55">
        <v>43271</v>
      </c>
      <c r="F163" s="56">
        <v>16274440</v>
      </c>
      <c r="G163" s="57">
        <v>51818</v>
      </c>
      <c r="H163" s="52">
        <v>248669</v>
      </c>
      <c r="I163" s="58"/>
      <c r="J163" s="59" t="s">
        <v>27</v>
      </c>
      <c r="K163" s="59" t="s">
        <v>17</v>
      </c>
    </row>
    <row r="164" spans="1:11" s="22" customFormat="1" x14ac:dyDescent="0.25">
      <c r="A164" s="9">
        <v>163</v>
      </c>
      <c r="B164" s="9" t="s">
        <v>34</v>
      </c>
      <c r="C164" s="9" t="s">
        <v>35</v>
      </c>
      <c r="D164" s="9" t="s">
        <v>261</v>
      </c>
      <c r="E164" s="19">
        <v>43271</v>
      </c>
      <c r="F164" s="8">
        <v>39445119.359999999</v>
      </c>
      <c r="G164" s="20">
        <v>51918</v>
      </c>
      <c r="H164" s="9">
        <v>249309</v>
      </c>
      <c r="I164" s="49"/>
      <c r="J164" s="21" t="s">
        <v>27</v>
      </c>
      <c r="K164" s="21" t="s">
        <v>17</v>
      </c>
    </row>
    <row r="165" spans="1:11" s="22" customFormat="1" x14ac:dyDescent="0.25">
      <c r="A165" s="9">
        <v>164</v>
      </c>
      <c r="B165" s="9" t="s">
        <v>175</v>
      </c>
      <c r="C165" s="9" t="s">
        <v>35</v>
      </c>
      <c r="D165" s="23" t="s">
        <v>262</v>
      </c>
      <c r="E165" s="19">
        <v>43277</v>
      </c>
      <c r="F165" s="8">
        <v>12145219.08</v>
      </c>
      <c r="G165" s="20">
        <v>52318</v>
      </c>
      <c r="H165" s="9">
        <v>292529</v>
      </c>
      <c r="I165" s="49"/>
      <c r="J165" s="21" t="s">
        <v>27</v>
      </c>
      <c r="K165" s="21" t="s">
        <v>17</v>
      </c>
    </row>
    <row r="166" spans="1:11" s="22" customFormat="1" ht="30" x14ac:dyDescent="0.25">
      <c r="A166" s="9">
        <v>165</v>
      </c>
      <c r="B166" s="9" t="s">
        <v>158</v>
      </c>
      <c r="C166" s="9" t="s">
        <v>157</v>
      </c>
      <c r="D166" s="9" t="s">
        <v>263</v>
      </c>
      <c r="E166" s="19">
        <v>43277</v>
      </c>
      <c r="F166" s="8">
        <v>34096145</v>
      </c>
      <c r="G166" s="20">
        <v>52418</v>
      </c>
      <c r="H166" s="9">
        <v>295864</v>
      </c>
      <c r="I166" s="49"/>
      <c r="J166" s="21" t="s">
        <v>27</v>
      </c>
      <c r="K166" s="21" t="s">
        <v>17</v>
      </c>
    </row>
    <row r="167" spans="1:11" s="22" customFormat="1" ht="30" x14ac:dyDescent="0.25">
      <c r="A167" s="9">
        <v>166</v>
      </c>
      <c r="B167" s="9" t="s">
        <v>109</v>
      </c>
      <c r="C167" s="9" t="s">
        <v>110</v>
      </c>
      <c r="D167" s="9" t="s">
        <v>264</v>
      </c>
      <c r="E167" s="19">
        <v>43277</v>
      </c>
      <c r="F167" s="8">
        <v>3743150</v>
      </c>
      <c r="G167" s="20">
        <v>52518</v>
      </c>
      <c r="H167" s="9">
        <v>270669</v>
      </c>
      <c r="I167" s="49"/>
      <c r="J167" s="21" t="s">
        <v>27</v>
      </c>
      <c r="K167" s="21" t="s">
        <v>17</v>
      </c>
    </row>
    <row r="168" spans="1:11" s="22" customFormat="1" ht="30" x14ac:dyDescent="0.25">
      <c r="A168" s="9">
        <v>167</v>
      </c>
      <c r="B168" s="9" t="s">
        <v>238</v>
      </c>
      <c r="C168" s="9" t="s">
        <v>239</v>
      </c>
      <c r="D168" s="9" t="s">
        <v>265</v>
      </c>
      <c r="E168" s="19">
        <v>43277</v>
      </c>
      <c r="F168" s="8">
        <v>5696467.5999999996</v>
      </c>
      <c r="G168" s="20" t="s">
        <v>268</v>
      </c>
      <c r="H168" s="9">
        <v>295326</v>
      </c>
      <c r="I168" s="49"/>
      <c r="J168" s="21" t="s">
        <v>27</v>
      </c>
      <c r="K168" s="21" t="s">
        <v>17</v>
      </c>
    </row>
    <row r="169" spans="1:11" s="22" customFormat="1" ht="58.5" customHeight="1" x14ac:dyDescent="0.25">
      <c r="A169" s="9">
        <v>168</v>
      </c>
      <c r="B169" s="9" t="s">
        <v>40</v>
      </c>
      <c r="C169" s="9" t="s">
        <v>37</v>
      </c>
      <c r="D169" s="23" t="s">
        <v>266</v>
      </c>
      <c r="E169" s="19">
        <v>43277</v>
      </c>
      <c r="F169" s="24">
        <v>364862944.06</v>
      </c>
      <c r="G169" s="20" t="s">
        <v>269</v>
      </c>
      <c r="H169" s="9">
        <v>238449</v>
      </c>
      <c r="I169" s="49"/>
      <c r="J169" s="21" t="s">
        <v>27</v>
      </c>
      <c r="K169" s="21" t="s">
        <v>17</v>
      </c>
    </row>
    <row r="170" spans="1:11" s="22" customFormat="1" ht="45" x14ac:dyDescent="0.25">
      <c r="A170" s="9">
        <v>169</v>
      </c>
      <c r="B170" s="9" t="s">
        <v>39</v>
      </c>
      <c r="C170" s="9" t="s">
        <v>38</v>
      </c>
      <c r="D170" s="9" t="s">
        <v>267</v>
      </c>
      <c r="E170" s="19">
        <v>43277</v>
      </c>
      <c r="F170" s="8">
        <v>518110829.88</v>
      </c>
      <c r="G170" s="20" t="s">
        <v>270</v>
      </c>
      <c r="H170" s="9">
        <v>238449</v>
      </c>
      <c r="I170" s="49"/>
      <c r="J170" s="21" t="s">
        <v>27</v>
      </c>
      <c r="K170" s="21" t="s">
        <v>17</v>
      </c>
    </row>
    <row r="171" spans="1:11" s="22" customFormat="1" ht="375" x14ac:dyDescent="0.25">
      <c r="A171" s="9">
        <v>170</v>
      </c>
      <c r="B171" s="9" t="s">
        <v>131</v>
      </c>
      <c r="C171" s="9" t="s">
        <v>200</v>
      </c>
      <c r="D171" s="9" t="s">
        <v>271</v>
      </c>
      <c r="E171" s="19">
        <v>43242</v>
      </c>
      <c r="F171" s="8">
        <v>135651449.56999999</v>
      </c>
      <c r="G171" s="20"/>
      <c r="H171" s="9">
        <v>266309</v>
      </c>
      <c r="I171" s="49"/>
      <c r="J171" s="21" t="s">
        <v>27</v>
      </c>
      <c r="K171" s="21" t="s">
        <v>17</v>
      </c>
    </row>
    <row r="172" spans="1:11" s="22" customFormat="1" ht="30" x14ac:dyDescent="0.25">
      <c r="A172" s="9">
        <v>171</v>
      </c>
      <c r="B172" s="9" t="s">
        <v>205</v>
      </c>
      <c r="C172" s="9" t="s">
        <v>206</v>
      </c>
      <c r="D172" s="9" t="s">
        <v>272</v>
      </c>
      <c r="E172" s="19">
        <v>43286</v>
      </c>
      <c r="F172" s="8">
        <v>87500000</v>
      </c>
      <c r="G172" s="20" t="s">
        <v>273</v>
      </c>
      <c r="H172" s="9">
        <v>295632</v>
      </c>
      <c r="I172" s="49"/>
      <c r="J172" s="21" t="s">
        <v>174</v>
      </c>
      <c r="K172" s="21" t="s">
        <v>18</v>
      </c>
    </row>
    <row r="173" spans="1:11" s="22" customFormat="1" ht="30" x14ac:dyDescent="0.25">
      <c r="A173" s="9">
        <v>172</v>
      </c>
      <c r="B173" s="21" t="s">
        <v>275</v>
      </c>
      <c r="C173" s="9" t="s">
        <v>274</v>
      </c>
      <c r="D173" s="9" t="s">
        <v>276</v>
      </c>
      <c r="E173" s="19">
        <v>43286</v>
      </c>
      <c r="F173" s="24">
        <v>335000000</v>
      </c>
      <c r="G173" s="26">
        <v>54918</v>
      </c>
      <c r="H173" s="21">
        <v>295632</v>
      </c>
      <c r="I173" s="49"/>
      <c r="J173" s="21" t="s">
        <v>27</v>
      </c>
      <c r="K173" s="21" t="s">
        <v>18</v>
      </c>
    </row>
    <row r="174" spans="1:11" s="22" customFormat="1" ht="30" x14ac:dyDescent="0.25">
      <c r="A174" s="9">
        <v>173</v>
      </c>
      <c r="B174" s="9" t="s">
        <v>158</v>
      </c>
      <c r="C174" s="9" t="s">
        <v>157</v>
      </c>
      <c r="D174" s="9" t="s">
        <v>290</v>
      </c>
      <c r="E174" s="19">
        <v>43288</v>
      </c>
      <c r="F174" s="8">
        <v>11033391</v>
      </c>
      <c r="G174" s="20">
        <v>56118</v>
      </c>
      <c r="H174" s="9">
        <v>295864</v>
      </c>
      <c r="I174" s="49"/>
      <c r="J174" s="21" t="s">
        <v>27</v>
      </c>
      <c r="K174" s="21" t="s">
        <v>18</v>
      </c>
    </row>
    <row r="175" spans="1:11" s="22" customFormat="1" x14ac:dyDescent="0.25">
      <c r="A175" s="9">
        <v>174</v>
      </c>
      <c r="B175" s="9" t="s">
        <v>248</v>
      </c>
      <c r="C175" s="9" t="s">
        <v>249</v>
      </c>
      <c r="D175" s="9" t="s">
        <v>291</v>
      </c>
      <c r="E175" s="19">
        <v>43288</v>
      </c>
      <c r="F175" s="8">
        <v>6920000</v>
      </c>
      <c r="G175" s="20">
        <v>56218</v>
      </c>
      <c r="H175" s="9">
        <v>295918</v>
      </c>
      <c r="I175" s="49"/>
      <c r="J175" s="21" t="s">
        <v>27</v>
      </c>
      <c r="K175" s="21" t="s">
        <v>18</v>
      </c>
    </row>
    <row r="176" spans="1:11" s="22" customFormat="1" ht="30" x14ac:dyDescent="0.25">
      <c r="A176" s="9">
        <v>175</v>
      </c>
      <c r="B176" s="9" t="s">
        <v>94</v>
      </c>
      <c r="C176" s="9" t="s">
        <v>93</v>
      </c>
      <c r="D176" s="9" t="s">
        <v>292</v>
      </c>
      <c r="E176" s="19">
        <v>43288</v>
      </c>
      <c r="F176" s="8">
        <v>44780287.170000002</v>
      </c>
      <c r="G176" s="20" t="s">
        <v>304</v>
      </c>
      <c r="H176" s="9">
        <v>262130</v>
      </c>
      <c r="I176" s="49"/>
      <c r="J176" s="21" t="s">
        <v>27</v>
      </c>
      <c r="K176" s="21" t="s">
        <v>18</v>
      </c>
    </row>
    <row r="177" spans="1:11" s="22" customFormat="1" x14ac:dyDescent="0.25">
      <c r="A177" s="9">
        <v>176</v>
      </c>
      <c r="B177" s="9" t="s">
        <v>28</v>
      </c>
      <c r="C177" s="9" t="s">
        <v>25</v>
      </c>
      <c r="D177" s="9" t="s">
        <v>293</v>
      </c>
      <c r="E177" s="19">
        <v>43288</v>
      </c>
      <c r="F177" s="8">
        <v>3185000</v>
      </c>
      <c r="G177" s="20">
        <v>56618</v>
      </c>
      <c r="H177" s="9">
        <v>278809</v>
      </c>
      <c r="I177" s="49"/>
      <c r="J177" s="21" t="s">
        <v>27</v>
      </c>
      <c r="K177" s="21" t="s">
        <v>18</v>
      </c>
    </row>
    <row r="178" spans="1:11" s="22" customFormat="1" x14ac:dyDescent="0.25">
      <c r="A178" s="9">
        <v>177</v>
      </c>
      <c r="B178" s="9" t="s">
        <v>127</v>
      </c>
      <c r="C178" s="9" t="s">
        <v>126</v>
      </c>
      <c r="D178" s="9">
        <v>1515</v>
      </c>
      <c r="E178" s="19">
        <v>43288</v>
      </c>
      <c r="F178" s="8">
        <v>11880000</v>
      </c>
      <c r="G178" s="20">
        <v>56718</v>
      </c>
      <c r="H178" s="9">
        <v>290589</v>
      </c>
      <c r="I178" s="49"/>
      <c r="J178" s="21" t="s">
        <v>27</v>
      </c>
      <c r="K178" s="21" t="s">
        <v>18</v>
      </c>
    </row>
    <row r="179" spans="1:11" s="22" customFormat="1" ht="30" x14ac:dyDescent="0.25">
      <c r="A179" s="9">
        <v>178</v>
      </c>
      <c r="B179" s="9" t="s">
        <v>109</v>
      </c>
      <c r="C179" s="9" t="s">
        <v>110</v>
      </c>
      <c r="D179" s="9" t="s">
        <v>294</v>
      </c>
      <c r="E179" s="19">
        <v>43288</v>
      </c>
      <c r="F179" s="8">
        <v>1739450</v>
      </c>
      <c r="G179" s="20">
        <v>56818</v>
      </c>
      <c r="H179" s="9">
        <v>270669</v>
      </c>
      <c r="I179" s="49"/>
      <c r="J179" s="21" t="s">
        <v>27</v>
      </c>
      <c r="K179" s="21" t="s">
        <v>18</v>
      </c>
    </row>
    <row r="180" spans="1:11" s="22" customFormat="1" x14ac:dyDescent="0.25">
      <c r="A180" s="9">
        <v>179</v>
      </c>
      <c r="B180" s="9" t="s">
        <v>296</v>
      </c>
      <c r="C180" s="9" t="s">
        <v>295</v>
      </c>
      <c r="D180" s="23" t="s">
        <v>297</v>
      </c>
      <c r="E180" s="19">
        <v>43288</v>
      </c>
      <c r="F180" s="8">
        <v>29959590</v>
      </c>
      <c r="G180" s="20">
        <v>56918</v>
      </c>
      <c r="H180" s="9">
        <v>294942</v>
      </c>
      <c r="I180" s="49"/>
      <c r="J180" s="21" t="s">
        <v>27</v>
      </c>
      <c r="K180" s="21" t="s">
        <v>18</v>
      </c>
    </row>
    <row r="181" spans="1:11" s="22" customFormat="1" ht="30" x14ac:dyDescent="0.25">
      <c r="A181" s="9">
        <v>180</v>
      </c>
      <c r="B181" s="9" t="s">
        <v>299</v>
      </c>
      <c r="C181" s="9" t="s">
        <v>298</v>
      </c>
      <c r="D181" s="9" t="s">
        <v>300</v>
      </c>
      <c r="E181" s="19">
        <v>43288</v>
      </c>
      <c r="F181" s="8">
        <v>3671004.0010000002</v>
      </c>
      <c r="G181" s="20">
        <v>57018</v>
      </c>
      <c r="H181" s="9">
        <v>294707</v>
      </c>
      <c r="I181" s="49"/>
      <c r="J181" s="21" t="s">
        <v>33</v>
      </c>
      <c r="K181" s="21" t="s">
        <v>18</v>
      </c>
    </row>
    <row r="182" spans="1:11" s="22" customFormat="1" ht="30" x14ac:dyDescent="0.25">
      <c r="A182" s="9">
        <v>181</v>
      </c>
      <c r="B182" s="9" t="s">
        <v>48</v>
      </c>
      <c r="C182" s="9" t="s">
        <v>58</v>
      </c>
      <c r="D182" s="9" t="s">
        <v>277</v>
      </c>
      <c r="E182" s="19">
        <v>43288</v>
      </c>
      <c r="F182" s="8">
        <v>6620592.9699999997</v>
      </c>
      <c r="G182" s="20">
        <v>57118</v>
      </c>
      <c r="H182" s="9">
        <v>249329</v>
      </c>
      <c r="I182" s="49"/>
      <c r="J182" s="21" t="s">
        <v>33</v>
      </c>
      <c r="K182" s="21" t="s">
        <v>18</v>
      </c>
    </row>
    <row r="183" spans="1:11" s="22" customFormat="1" ht="30" x14ac:dyDescent="0.25">
      <c r="A183" s="9">
        <v>182</v>
      </c>
      <c r="B183" s="9" t="s">
        <v>49</v>
      </c>
      <c r="C183" s="9" t="s">
        <v>59</v>
      </c>
      <c r="D183" s="9" t="s">
        <v>278</v>
      </c>
      <c r="E183" s="19">
        <v>43288</v>
      </c>
      <c r="F183" s="8">
        <v>12026414.949999999</v>
      </c>
      <c r="G183" s="20">
        <v>57218</v>
      </c>
      <c r="H183" s="9">
        <v>249329</v>
      </c>
      <c r="I183" s="49"/>
      <c r="J183" s="21" t="s">
        <v>33</v>
      </c>
      <c r="K183" s="21" t="s">
        <v>18</v>
      </c>
    </row>
    <row r="184" spans="1:11" s="22" customFormat="1" ht="45" x14ac:dyDescent="0.25">
      <c r="A184" s="9">
        <v>183</v>
      </c>
      <c r="B184" s="9" t="s">
        <v>50</v>
      </c>
      <c r="C184" s="9" t="s">
        <v>60</v>
      </c>
      <c r="D184" s="23" t="s">
        <v>279</v>
      </c>
      <c r="E184" s="19">
        <v>43288</v>
      </c>
      <c r="F184" s="8">
        <v>12186375.300000001</v>
      </c>
      <c r="G184" s="20">
        <v>57318</v>
      </c>
      <c r="H184" s="9">
        <v>249329</v>
      </c>
      <c r="I184" s="49"/>
      <c r="J184" s="21" t="s">
        <v>33</v>
      </c>
      <c r="K184" s="21" t="s">
        <v>18</v>
      </c>
    </row>
    <row r="185" spans="1:11" s="22" customFormat="1" ht="30" x14ac:dyDescent="0.25">
      <c r="A185" s="9">
        <v>184</v>
      </c>
      <c r="B185" s="9" t="s">
        <v>51</v>
      </c>
      <c r="C185" s="9" t="s">
        <v>61</v>
      </c>
      <c r="D185" s="23" t="s">
        <v>301</v>
      </c>
      <c r="E185" s="19">
        <v>43288</v>
      </c>
      <c r="F185" s="8">
        <v>6161468</v>
      </c>
      <c r="G185" s="20">
        <v>57418</v>
      </c>
      <c r="H185" s="9">
        <v>249329</v>
      </c>
      <c r="I185" s="49"/>
      <c r="J185" s="21" t="s">
        <v>33</v>
      </c>
      <c r="K185" s="21" t="s">
        <v>18</v>
      </c>
    </row>
    <row r="186" spans="1:11" s="22" customFormat="1" x14ac:dyDescent="0.25">
      <c r="A186" s="9">
        <v>185</v>
      </c>
      <c r="B186" s="9" t="s">
        <v>52</v>
      </c>
      <c r="C186" s="9" t="s">
        <v>62</v>
      </c>
      <c r="D186" s="9" t="s">
        <v>280</v>
      </c>
      <c r="E186" s="19">
        <v>43288</v>
      </c>
      <c r="F186" s="8">
        <v>18865096.690000001</v>
      </c>
      <c r="G186" s="20">
        <v>57518</v>
      </c>
      <c r="H186" s="9">
        <v>249329</v>
      </c>
      <c r="I186" s="49"/>
      <c r="J186" s="21" t="s">
        <v>33</v>
      </c>
      <c r="K186" s="21" t="s">
        <v>18</v>
      </c>
    </row>
    <row r="187" spans="1:11" s="22" customFormat="1" x14ac:dyDescent="0.25">
      <c r="A187" s="9">
        <v>186</v>
      </c>
      <c r="B187" s="9" t="s">
        <v>53</v>
      </c>
      <c r="C187" s="9" t="s">
        <v>74</v>
      </c>
      <c r="D187" s="23" t="s">
        <v>281</v>
      </c>
      <c r="E187" s="19">
        <v>43288</v>
      </c>
      <c r="F187" s="8">
        <v>30327841.239999998</v>
      </c>
      <c r="G187" s="20">
        <v>57618</v>
      </c>
      <c r="H187" s="9">
        <v>249329</v>
      </c>
      <c r="I187" s="49"/>
      <c r="J187" s="21" t="s">
        <v>27</v>
      </c>
      <c r="K187" s="21" t="s">
        <v>18</v>
      </c>
    </row>
    <row r="188" spans="1:11" s="22" customFormat="1" x14ac:dyDescent="0.25">
      <c r="A188" s="9">
        <v>187</v>
      </c>
      <c r="B188" s="9" t="s">
        <v>53</v>
      </c>
      <c r="C188" s="9" t="s">
        <v>117</v>
      </c>
      <c r="D188" s="23" t="s">
        <v>302</v>
      </c>
      <c r="E188" s="19">
        <v>43288</v>
      </c>
      <c r="F188" s="8">
        <v>803524.8</v>
      </c>
      <c r="G188" s="20">
        <v>57718</v>
      </c>
      <c r="H188" s="9">
        <v>264089</v>
      </c>
      <c r="I188" s="49"/>
      <c r="J188" s="21" t="s">
        <v>27</v>
      </c>
      <c r="K188" s="21" t="s">
        <v>18</v>
      </c>
    </row>
    <row r="189" spans="1:11" s="22" customFormat="1" x14ac:dyDescent="0.25">
      <c r="A189" s="9">
        <v>188</v>
      </c>
      <c r="B189" s="9" t="s">
        <v>54</v>
      </c>
      <c r="C189" s="9" t="s">
        <v>64</v>
      </c>
      <c r="D189" s="9">
        <v>737</v>
      </c>
      <c r="E189" s="19">
        <v>43288</v>
      </c>
      <c r="F189" s="8">
        <v>10256896.98</v>
      </c>
      <c r="G189" s="20">
        <v>57818</v>
      </c>
      <c r="H189" s="9">
        <v>249329</v>
      </c>
      <c r="I189" s="49"/>
      <c r="J189" s="21" t="s">
        <v>33</v>
      </c>
      <c r="K189" s="21" t="s">
        <v>18</v>
      </c>
    </row>
    <row r="190" spans="1:11" s="22" customFormat="1" ht="45" x14ac:dyDescent="0.25">
      <c r="A190" s="9">
        <v>189</v>
      </c>
      <c r="B190" s="9" t="s">
        <v>55</v>
      </c>
      <c r="C190" s="9" t="s">
        <v>65</v>
      </c>
      <c r="D190" s="9" t="s">
        <v>282</v>
      </c>
      <c r="E190" s="19">
        <v>43288</v>
      </c>
      <c r="F190" s="8">
        <v>8187720.75</v>
      </c>
      <c r="G190" s="20">
        <v>57918</v>
      </c>
      <c r="H190" s="9">
        <v>249329</v>
      </c>
      <c r="I190" s="49"/>
      <c r="J190" s="21" t="s">
        <v>33</v>
      </c>
      <c r="K190" s="21" t="s">
        <v>18</v>
      </c>
    </row>
    <row r="191" spans="1:11" s="22" customFormat="1" ht="30" x14ac:dyDescent="0.25">
      <c r="A191" s="9">
        <v>190</v>
      </c>
      <c r="B191" s="9" t="s">
        <v>56</v>
      </c>
      <c r="C191" s="9" t="s">
        <v>66</v>
      </c>
      <c r="D191" s="9">
        <v>72315</v>
      </c>
      <c r="E191" s="19">
        <v>43288</v>
      </c>
      <c r="F191" s="8">
        <v>7500461</v>
      </c>
      <c r="G191" s="20">
        <v>58018</v>
      </c>
      <c r="H191" s="9">
        <v>249329</v>
      </c>
      <c r="I191" s="49"/>
      <c r="J191" s="21" t="s">
        <v>33</v>
      </c>
      <c r="K191" s="21" t="s">
        <v>18</v>
      </c>
    </row>
    <row r="192" spans="1:11" s="22" customFormat="1" ht="30" x14ac:dyDescent="0.25">
      <c r="A192" s="9">
        <v>191</v>
      </c>
      <c r="B192" s="9" t="s">
        <v>57</v>
      </c>
      <c r="C192" s="9" t="s">
        <v>67</v>
      </c>
      <c r="D192" s="9">
        <v>86354</v>
      </c>
      <c r="E192" s="19">
        <v>43288</v>
      </c>
      <c r="F192" s="8">
        <v>7781012.9100000001</v>
      </c>
      <c r="G192" s="20">
        <v>58118</v>
      </c>
      <c r="H192" s="9">
        <v>249329</v>
      </c>
      <c r="I192" s="49"/>
      <c r="J192" s="21" t="s">
        <v>33</v>
      </c>
      <c r="K192" s="21" t="s">
        <v>18</v>
      </c>
    </row>
    <row r="193" spans="1:11" s="22" customFormat="1" x14ac:dyDescent="0.25">
      <c r="A193" s="9">
        <v>192</v>
      </c>
      <c r="B193" s="9" t="s">
        <v>75</v>
      </c>
      <c r="C193" s="9" t="s">
        <v>76</v>
      </c>
      <c r="D193" s="9">
        <v>14192</v>
      </c>
      <c r="E193" s="19">
        <v>43288</v>
      </c>
      <c r="F193" s="8">
        <v>7201624.6200000001</v>
      </c>
      <c r="G193" s="20">
        <v>58218</v>
      </c>
      <c r="H193" s="9">
        <v>249329</v>
      </c>
      <c r="I193" s="49"/>
      <c r="J193" s="21" t="s">
        <v>27</v>
      </c>
      <c r="K193" s="21" t="s">
        <v>18</v>
      </c>
    </row>
    <row r="194" spans="1:11" s="22" customFormat="1" x14ac:dyDescent="0.25">
      <c r="A194" s="9">
        <v>193</v>
      </c>
      <c r="B194" s="9" t="s">
        <v>75</v>
      </c>
      <c r="C194" s="9" t="s">
        <v>77</v>
      </c>
      <c r="D194" s="9">
        <v>115758</v>
      </c>
      <c r="E194" s="19">
        <v>43288</v>
      </c>
      <c r="F194" s="8">
        <v>576430.05000000005</v>
      </c>
      <c r="G194" s="20">
        <v>58318</v>
      </c>
      <c r="H194" s="9">
        <v>249329</v>
      </c>
      <c r="I194" s="49"/>
      <c r="J194" s="21" t="s">
        <v>27</v>
      </c>
      <c r="K194" s="21" t="s">
        <v>18</v>
      </c>
    </row>
    <row r="195" spans="1:11" s="22" customFormat="1" x14ac:dyDescent="0.25">
      <c r="A195" s="9">
        <v>194</v>
      </c>
      <c r="B195" s="9" t="s">
        <v>75</v>
      </c>
      <c r="C195" s="9" t="s">
        <v>78</v>
      </c>
      <c r="D195" s="9">
        <v>115756</v>
      </c>
      <c r="E195" s="19">
        <v>43288</v>
      </c>
      <c r="F195" s="8">
        <v>1712392.6</v>
      </c>
      <c r="G195" s="20">
        <v>58418</v>
      </c>
      <c r="H195" s="9">
        <v>266549</v>
      </c>
      <c r="I195" s="49"/>
      <c r="J195" s="21" t="s">
        <v>27</v>
      </c>
      <c r="K195" s="21" t="s">
        <v>18</v>
      </c>
    </row>
    <row r="196" spans="1:11" s="22" customFormat="1" ht="45" x14ac:dyDescent="0.25">
      <c r="A196" s="9">
        <v>195</v>
      </c>
      <c r="B196" s="9" t="s">
        <v>80</v>
      </c>
      <c r="C196" s="9" t="s">
        <v>81</v>
      </c>
      <c r="D196" s="9">
        <v>70776</v>
      </c>
      <c r="E196" s="19">
        <v>43288</v>
      </c>
      <c r="F196" s="8">
        <v>20123157.199999999</v>
      </c>
      <c r="G196" s="20">
        <v>58518</v>
      </c>
      <c r="H196" s="9">
        <v>266309</v>
      </c>
      <c r="I196" s="49"/>
      <c r="J196" s="21" t="s">
        <v>27</v>
      </c>
      <c r="K196" s="21" t="s">
        <v>18</v>
      </c>
    </row>
    <row r="197" spans="1:11" s="22" customFormat="1" ht="30" x14ac:dyDescent="0.25">
      <c r="A197" s="9">
        <v>196</v>
      </c>
      <c r="B197" s="9" t="s">
        <v>83</v>
      </c>
      <c r="C197" s="9" t="s">
        <v>82</v>
      </c>
      <c r="D197" s="9" t="s">
        <v>283</v>
      </c>
      <c r="E197" s="19">
        <v>43288</v>
      </c>
      <c r="F197" s="8">
        <v>23937418.949999999</v>
      </c>
      <c r="G197" s="20" t="s">
        <v>305</v>
      </c>
      <c r="H197" s="9">
        <v>273269</v>
      </c>
      <c r="I197" s="49"/>
      <c r="J197" s="21" t="s">
        <v>247</v>
      </c>
      <c r="K197" s="21" t="s">
        <v>18</v>
      </c>
    </row>
    <row r="198" spans="1:11" s="22" customFormat="1" x14ac:dyDescent="0.25">
      <c r="A198" s="9">
        <v>197</v>
      </c>
      <c r="B198" s="9" t="s">
        <v>34</v>
      </c>
      <c r="C198" s="9" t="s">
        <v>35</v>
      </c>
      <c r="D198" s="9" t="s">
        <v>303</v>
      </c>
      <c r="E198" s="19">
        <v>43288</v>
      </c>
      <c r="F198" s="8">
        <v>37931979.219999999</v>
      </c>
      <c r="G198" s="20">
        <v>59018</v>
      </c>
      <c r="H198" s="9">
        <v>249309</v>
      </c>
      <c r="I198" s="49"/>
      <c r="J198" s="21" t="s">
        <v>27</v>
      </c>
      <c r="K198" s="21" t="s">
        <v>18</v>
      </c>
    </row>
    <row r="199" spans="1:11" s="22" customFormat="1" x14ac:dyDescent="0.25">
      <c r="A199" s="9">
        <v>198</v>
      </c>
      <c r="B199" s="9" t="s">
        <v>175</v>
      </c>
      <c r="C199" s="9" t="s">
        <v>35</v>
      </c>
      <c r="D199" s="23" t="s">
        <v>306</v>
      </c>
      <c r="E199" s="19">
        <v>43288</v>
      </c>
      <c r="F199" s="8">
        <v>14384981.17</v>
      </c>
      <c r="G199" s="20">
        <v>59118</v>
      </c>
      <c r="H199" s="9">
        <v>292529</v>
      </c>
      <c r="I199" s="49"/>
      <c r="J199" s="21" t="s">
        <v>27</v>
      </c>
      <c r="K199" s="21" t="s">
        <v>18</v>
      </c>
    </row>
    <row r="200" spans="1:11" s="22" customFormat="1" ht="30" x14ac:dyDescent="0.25">
      <c r="A200" s="9">
        <v>199</v>
      </c>
      <c r="B200" s="9" t="s">
        <v>307</v>
      </c>
      <c r="C200" s="9" t="s">
        <v>308</v>
      </c>
      <c r="D200" s="9" t="s">
        <v>309</v>
      </c>
      <c r="E200" s="19">
        <v>43299</v>
      </c>
      <c r="F200" s="8">
        <v>443481588.93000001</v>
      </c>
      <c r="G200" s="20" t="s">
        <v>312</v>
      </c>
      <c r="H200" s="9">
        <v>295632</v>
      </c>
      <c r="I200" s="49"/>
      <c r="J200" s="21" t="s">
        <v>247</v>
      </c>
      <c r="K200" s="21" t="s">
        <v>18</v>
      </c>
    </row>
    <row r="201" spans="1:11" s="22" customFormat="1" ht="30" x14ac:dyDescent="0.25">
      <c r="A201" s="9">
        <v>200</v>
      </c>
      <c r="B201" s="9" t="s">
        <v>205</v>
      </c>
      <c r="C201" s="9" t="s">
        <v>206</v>
      </c>
      <c r="D201" s="9" t="s">
        <v>313</v>
      </c>
      <c r="E201" s="19">
        <v>43299</v>
      </c>
      <c r="F201" s="8">
        <v>310000000</v>
      </c>
      <c r="G201" s="20">
        <v>61218</v>
      </c>
      <c r="H201" s="9">
        <v>295632</v>
      </c>
      <c r="I201" s="49"/>
      <c r="J201" s="21" t="s">
        <v>27</v>
      </c>
      <c r="K201" s="21" t="s">
        <v>18</v>
      </c>
    </row>
    <row r="202" spans="1:11" s="22" customFormat="1" ht="30" x14ac:dyDescent="0.25">
      <c r="A202" s="9">
        <v>201</v>
      </c>
      <c r="B202" s="9" t="s">
        <v>29</v>
      </c>
      <c r="C202" s="9" t="s">
        <v>30</v>
      </c>
      <c r="D202" s="23" t="s">
        <v>42</v>
      </c>
      <c r="E202" s="19">
        <v>43299</v>
      </c>
      <c r="F202" s="8">
        <v>1391042.4</v>
      </c>
      <c r="G202" s="20">
        <v>61518</v>
      </c>
      <c r="H202" s="9">
        <v>254009</v>
      </c>
      <c r="I202" s="49"/>
      <c r="J202" s="21" t="s">
        <v>27</v>
      </c>
      <c r="K202" s="21" t="s">
        <v>18</v>
      </c>
    </row>
    <row r="203" spans="1:11" s="22" customFormat="1" x14ac:dyDescent="0.25">
      <c r="A203" s="9">
        <v>202</v>
      </c>
      <c r="B203" s="9" t="s">
        <v>26</v>
      </c>
      <c r="C203" s="9" t="s">
        <v>25</v>
      </c>
      <c r="D203" s="23" t="s">
        <v>314</v>
      </c>
      <c r="E203" s="19">
        <v>43299</v>
      </c>
      <c r="F203" s="8">
        <v>1090250</v>
      </c>
      <c r="G203" s="20">
        <v>61618</v>
      </c>
      <c r="H203" s="9">
        <v>248669</v>
      </c>
      <c r="I203" s="49"/>
      <c r="J203" s="21" t="s">
        <v>27</v>
      </c>
      <c r="K203" s="21" t="s">
        <v>18</v>
      </c>
    </row>
    <row r="204" spans="1:11" s="22" customFormat="1" x14ac:dyDescent="0.25">
      <c r="A204" s="9">
        <v>203</v>
      </c>
      <c r="B204" s="9" t="s">
        <v>316</v>
      </c>
      <c r="C204" s="9" t="s">
        <v>315</v>
      </c>
      <c r="D204" s="9" t="s">
        <v>317</v>
      </c>
      <c r="E204" s="19">
        <v>43299</v>
      </c>
      <c r="F204" s="8">
        <v>37365000</v>
      </c>
      <c r="G204" s="20">
        <v>61718</v>
      </c>
      <c r="H204" s="9">
        <v>294772</v>
      </c>
      <c r="I204" s="49"/>
      <c r="J204" s="21" t="s">
        <v>27</v>
      </c>
      <c r="K204" s="21" t="s">
        <v>18</v>
      </c>
    </row>
    <row r="205" spans="1:11" s="22" customFormat="1" x14ac:dyDescent="0.25">
      <c r="A205" s="9">
        <v>204</v>
      </c>
      <c r="B205" s="9" t="s">
        <v>127</v>
      </c>
      <c r="C205" s="9" t="s">
        <v>126</v>
      </c>
      <c r="D205" s="9" t="s">
        <v>318</v>
      </c>
      <c r="E205" s="19">
        <v>43299</v>
      </c>
      <c r="F205" s="8">
        <v>39544050</v>
      </c>
      <c r="G205" s="20">
        <v>61818</v>
      </c>
      <c r="H205" s="9">
        <v>290589</v>
      </c>
      <c r="I205" s="49"/>
      <c r="J205" s="21" t="s">
        <v>33</v>
      </c>
      <c r="K205" s="21" t="s">
        <v>18</v>
      </c>
    </row>
    <row r="206" spans="1:11" s="22" customFormat="1" ht="75" x14ac:dyDescent="0.25">
      <c r="A206" s="9">
        <v>205</v>
      </c>
      <c r="B206" s="9" t="s">
        <v>40</v>
      </c>
      <c r="C206" s="9" t="s">
        <v>37</v>
      </c>
      <c r="D206" s="23" t="s">
        <v>319</v>
      </c>
      <c r="E206" s="19">
        <v>43299</v>
      </c>
      <c r="F206" s="24">
        <v>195169418.59999999</v>
      </c>
      <c r="G206" s="20" t="s">
        <v>321</v>
      </c>
      <c r="H206" s="9">
        <v>238449</v>
      </c>
      <c r="I206" s="49"/>
      <c r="J206" s="21" t="s">
        <v>174</v>
      </c>
      <c r="K206" s="21" t="s">
        <v>18</v>
      </c>
    </row>
    <row r="207" spans="1:11" s="22" customFormat="1" ht="45" x14ac:dyDescent="0.25">
      <c r="A207" s="9">
        <v>206</v>
      </c>
      <c r="B207" s="9" t="s">
        <v>39</v>
      </c>
      <c r="C207" s="9" t="s">
        <v>38</v>
      </c>
      <c r="D207" s="9" t="s">
        <v>320</v>
      </c>
      <c r="E207" s="19">
        <v>43299</v>
      </c>
      <c r="F207" s="8">
        <v>542803104.76999998</v>
      </c>
      <c r="G207" s="20" t="s">
        <v>322</v>
      </c>
      <c r="H207" s="9">
        <v>238449</v>
      </c>
      <c r="I207" s="49"/>
      <c r="J207" s="21" t="s">
        <v>247</v>
      </c>
      <c r="K207" s="21" t="s">
        <v>18</v>
      </c>
    </row>
    <row r="208" spans="1:11" s="22" customFormat="1" ht="225" x14ac:dyDescent="0.25">
      <c r="A208" s="9">
        <v>207</v>
      </c>
      <c r="B208" s="9" t="s">
        <v>131</v>
      </c>
      <c r="C208" s="9" t="s">
        <v>323</v>
      </c>
      <c r="D208" s="9" t="s">
        <v>325</v>
      </c>
      <c r="E208" s="19">
        <v>43305</v>
      </c>
      <c r="F208" s="8">
        <v>79649114.230000004</v>
      </c>
      <c r="G208" s="20" t="s">
        <v>324</v>
      </c>
      <c r="H208" s="9">
        <v>266309</v>
      </c>
      <c r="I208" s="49"/>
      <c r="J208" s="21" t="s">
        <v>27</v>
      </c>
      <c r="K208" s="21" t="s">
        <v>18</v>
      </c>
    </row>
    <row r="209" spans="1:11" s="22" customFormat="1" ht="30" x14ac:dyDescent="0.25">
      <c r="A209" s="9">
        <v>208</v>
      </c>
      <c r="B209" s="9" t="s">
        <v>238</v>
      </c>
      <c r="C209" s="9" t="s">
        <v>239</v>
      </c>
      <c r="D209" s="9" t="s">
        <v>326</v>
      </c>
      <c r="E209" s="19">
        <v>43306</v>
      </c>
      <c r="F209" s="8">
        <v>415239164.26999998</v>
      </c>
      <c r="G209" s="20">
        <v>65518</v>
      </c>
      <c r="H209" s="9">
        <v>295326</v>
      </c>
      <c r="I209" s="49"/>
      <c r="J209" s="21" t="s">
        <v>27</v>
      </c>
      <c r="K209" s="21" t="s">
        <v>18</v>
      </c>
    </row>
    <row r="210" spans="1:11" s="22" customFormat="1" ht="30" x14ac:dyDescent="0.25">
      <c r="A210" s="9">
        <v>209</v>
      </c>
      <c r="B210" s="9" t="s">
        <v>254</v>
      </c>
      <c r="C210" s="9" t="s">
        <v>253</v>
      </c>
      <c r="D210" s="9" t="s">
        <v>327</v>
      </c>
      <c r="E210" s="19">
        <v>43306</v>
      </c>
      <c r="F210" s="8">
        <v>19391577.559999999</v>
      </c>
      <c r="G210" s="20">
        <v>65618</v>
      </c>
      <c r="H210" s="9">
        <v>294269</v>
      </c>
      <c r="I210" s="49"/>
      <c r="J210" s="21" t="s">
        <v>247</v>
      </c>
      <c r="K210" s="21" t="s">
        <v>18</v>
      </c>
    </row>
    <row r="211" spans="1:11" s="22" customFormat="1" ht="327" customHeight="1" x14ac:dyDescent="0.25">
      <c r="A211" s="9">
        <v>210</v>
      </c>
      <c r="B211" s="9" t="s">
        <v>131</v>
      </c>
      <c r="C211" s="9" t="s">
        <v>323</v>
      </c>
      <c r="D211" s="23" t="s">
        <v>329</v>
      </c>
      <c r="E211" s="19">
        <v>43311</v>
      </c>
      <c r="F211" s="8">
        <v>54802560.18</v>
      </c>
      <c r="G211" s="20" t="s">
        <v>328</v>
      </c>
      <c r="H211" s="9">
        <v>266309</v>
      </c>
      <c r="I211" s="49"/>
      <c r="J211" s="21" t="s">
        <v>27</v>
      </c>
      <c r="K211" s="21" t="s">
        <v>18</v>
      </c>
    </row>
    <row r="212" spans="1:11" s="22" customFormat="1" ht="30" x14ac:dyDescent="0.25">
      <c r="A212" s="9">
        <v>211</v>
      </c>
      <c r="B212" s="9" t="s">
        <v>205</v>
      </c>
      <c r="C212" s="9" t="s">
        <v>206</v>
      </c>
      <c r="D212" s="9" t="s">
        <v>330</v>
      </c>
      <c r="E212" s="19">
        <v>43318</v>
      </c>
      <c r="F212" s="8">
        <v>136767565.49000001</v>
      </c>
      <c r="G212" s="20">
        <v>67118</v>
      </c>
      <c r="H212" s="9">
        <v>295632</v>
      </c>
      <c r="I212" s="49"/>
      <c r="J212" s="21" t="s">
        <v>174</v>
      </c>
      <c r="K212" s="21" t="s">
        <v>19</v>
      </c>
    </row>
    <row r="213" spans="1:11" s="22" customFormat="1" ht="30" x14ac:dyDescent="0.25">
      <c r="A213" s="9">
        <v>212</v>
      </c>
      <c r="B213" s="9" t="s">
        <v>307</v>
      </c>
      <c r="C213" s="9" t="s">
        <v>308</v>
      </c>
      <c r="D213" s="9" t="s">
        <v>335</v>
      </c>
      <c r="E213" s="19">
        <v>43328</v>
      </c>
      <c r="F213" s="8">
        <v>267831717.06999999</v>
      </c>
      <c r="G213" s="20" t="s">
        <v>351</v>
      </c>
      <c r="H213" s="9">
        <v>295632</v>
      </c>
      <c r="I213" s="49"/>
      <c r="J213" s="21" t="s">
        <v>247</v>
      </c>
      <c r="K213" s="21" t="s">
        <v>19</v>
      </c>
    </row>
    <row r="214" spans="1:11" s="22" customFormat="1" ht="30" x14ac:dyDescent="0.25">
      <c r="A214" s="9">
        <v>213</v>
      </c>
      <c r="B214" s="9" t="s">
        <v>205</v>
      </c>
      <c r="C214" s="9" t="s">
        <v>206</v>
      </c>
      <c r="D214" s="9" t="s">
        <v>349</v>
      </c>
      <c r="E214" s="19">
        <v>43328</v>
      </c>
      <c r="F214" s="8">
        <v>110000000</v>
      </c>
      <c r="G214" s="20">
        <v>69618</v>
      </c>
      <c r="H214" s="9">
        <v>295632</v>
      </c>
      <c r="I214" s="49"/>
      <c r="J214" s="21" t="s">
        <v>33</v>
      </c>
      <c r="K214" s="21" t="s">
        <v>19</v>
      </c>
    </row>
    <row r="215" spans="1:11" s="22" customFormat="1" ht="30" x14ac:dyDescent="0.25">
      <c r="A215" s="9">
        <v>214</v>
      </c>
      <c r="B215" s="9" t="s">
        <v>275</v>
      </c>
      <c r="C215" s="9" t="s">
        <v>274</v>
      </c>
      <c r="D215" s="23" t="s">
        <v>350</v>
      </c>
      <c r="E215" s="19">
        <v>43328</v>
      </c>
      <c r="F215" s="8">
        <v>100000000</v>
      </c>
      <c r="G215" s="20">
        <v>69718</v>
      </c>
      <c r="H215" s="9">
        <v>295632</v>
      </c>
      <c r="I215" s="49"/>
      <c r="J215" s="21" t="s">
        <v>27</v>
      </c>
      <c r="K215" s="21" t="s">
        <v>19</v>
      </c>
    </row>
    <row r="216" spans="1:11" s="22" customFormat="1" x14ac:dyDescent="0.25">
      <c r="A216" s="9">
        <v>215</v>
      </c>
      <c r="B216" s="9" t="s">
        <v>127</v>
      </c>
      <c r="C216" s="9" t="s">
        <v>338</v>
      </c>
      <c r="D216" s="9" t="s">
        <v>336</v>
      </c>
      <c r="E216" s="19">
        <v>43328</v>
      </c>
      <c r="F216" s="8">
        <v>34384493</v>
      </c>
      <c r="G216" s="20">
        <v>69818</v>
      </c>
      <c r="H216" s="9">
        <v>290589</v>
      </c>
      <c r="I216" s="49"/>
      <c r="J216" s="21" t="s">
        <v>33</v>
      </c>
      <c r="K216" s="21" t="s">
        <v>19</v>
      </c>
    </row>
    <row r="217" spans="1:11" s="22" customFormat="1" x14ac:dyDescent="0.25">
      <c r="A217" s="9">
        <v>216</v>
      </c>
      <c r="B217" s="9" t="s">
        <v>127</v>
      </c>
      <c r="C217" s="9" t="s">
        <v>126</v>
      </c>
      <c r="D217" s="9" t="s">
        <v>337</v>
      </c>
      <c r="E217" s="19">
        <v>43328</v>
      </c>
      <c r="F217" s="8">
        <v>8535740</v>
      </c>
      <c r="G217" s="20">
        <v>69918</v>
      </c>
      <c r="H217" s="9">
        <v>290589</v>
      </c>
      <c r="I217" s="49"/>
      <c r="J217" s="21" t="s">
        <v>27</v>
      </c>
      <c r="K217" s="21" t="s">
        <v>19</v>
      </c>
    </row>
    <row r="218" spans="1:11" s="22" customFormat="1" ht="30" x14ac:dyDescent="0.25">
      <c r="A218" s="9">
        <v>217</v>
      </c>
      <c r="B218" s="9" t="s">
        <v>29</v>
      </c>
      <c r="C218" s="9" t="s">
        <v>30</v>
      </c>
      <c r="D218" s="23" t="s">
        <v>339</v>
      </c>
      <c r="E218" s="19">
        <v>43328</v>
      </c>
      <c r="F218" s="8">
        <v>2465938.7999999998</v>
      </c>
      <c r="G218" s="20">
        <v>70018</v>
      </c>
      <c r="H218" s="9">
        <v>301838</v>
      </c>
      <c r="I218" s="49"/>
      <c r="J218" s="21" t="s">
        <v>27</v>
      </c>
      <c r="K218" s="21" t="s">
        <v>19</v>
      </c>
    </row>
    <row r="219" spans="1:11" s="22" customFormat="1" x14ac:dyDescent="0.25">
      <c r="A219" s="9">
        <v>218</v>
      </c>
      <c r="B219" s="9" t="s">
        <v>26</v>
      </c>
      <c r="C219" s="9" t="s">
        <v>25</v>
      </c>
      <c r="D219" s="9">
        <v>151638</v>
      </c>
      <c r="E219" s="19">
        <v>43328</v>
      </c>
      <c r="F219" s="8">
        <v>1090250</v>
      </c>
      <c r="G219" s="20">
        <v>70118</v>
      </c>
      <c r="H219" s="9">
        <v>248669</v>
      </c>
      <c r="I219" s="49"/>
      <c r="J219" s="21" t="s">
        <v>27</v>
      </c>
      <c r="K219" s="21" t="s">
        <v>19</v>
      </c>
    </row>
    <row r="220" spans="1:11" s="22" customFormat="1" ht="30" x14ac:dyDescent="0.25">
      <c r="A220" s="9">
        <v>219</v>
      </c>
      <c r="B220" s="9" t="s">
        <v>48</v>
      </c>
      <c r="C220" s="9" t="s">
        <v>58</v>
      </c>
      <c r="D220" s="9" t="s">
        <v>340</v>
      </c>
      <c r="E220" s="19">
        <v>43328</v>
      </c>
      <c r="F220" s="8">
        <v>8076231.9000000004</v>
      </c>
      <c r="G220" s="20" t="s">
        <v>352</v>
      </c>
      <c r="H220" s="9">
        <v>249329</v>
      </c>
      <c r="I220" s="49"/>
      <c r="J220" s="21" t="s">
        <v>247</v>
      </c>
      <c r="K220" s="21" t="s">
        <v>19</v>
      </c>
    </row>
    <row r="221" spans="1:11" s="22" customFormat="1" ht="30" x14ac:dyDescent="0.25">
      <c r="A221" s="9">
        <v>220</v>
      </c>
      <c r="B221" s="9" t="s">
        <v>49</v>
      </c>
      <c r="C221" s="9" t="s">
        <v>59</v>
      </c>
      <c r="D221" s="9">
        <v>100361</v>
      </c>
      <c r="E221" s="19">
        <v>43328</v>
      </c>
      <c r="F221" s="8">
        <v>10358963.17</v>
      </c>
      <c r="G221" s="20">
        <v>70418</v>
      </c>
      <c r="H221" s="9">
        <v>249329</v>
      </c>
      <c r="I221" s="49"/>
      <c r="J221" s="21" t="s">
        <v>33</v>
      </c>
      <c r="K221" s="21" t="s">
        <v>19</v>
      </c>
    </row>
    <row r="222" spans="1:11" s="22" customFormat="1" ht="45" x14ac:dyDescent="0.25">
      <c r="A222" s="9">
        <v>221</v>
      </c>
      <c r="B222" s="9" t="s">
        <v>50</v>
      </c>
      <c r="C222" s="9" t="s">
        <v>60</v>
      </c>
      <c r="D222" s="23" t="s">
        <v>341</v>
      </c>
      <c r="E222" s="19">
        <v>43328</v>
      </c>
      <c r="F222" s="8">
        <v>9818392.0999999996</v>
      </c>
      <c r="G222" s="20">
        <v>70518</v>
      </c>
      <c r="H222" s="9">
        <v>249329</v>
      </c>
      <c r="I222" s="49"/>
      <c r="J222" s="21" t="s">
        <v>33</v>
      </c>
      <c r="K222" s="21" t="s">
        <v>19</v>
      </c>
    </row>
    <row r="223" spans="1:11" s="22" customFormat="1" ht="30" x14ac:dyDescent="0.25">
      <c r="A223" s="9">
        <v>222</v>
      </c>
      <c r="B223" s="9" t="s">
        <v>51</v>
      </c>
      <c r="C223" s="9" t="s">
        <v>61</v>
      </c>
      <c r="D223" s="23" t="s">
        <v>342</v>
      </c>
      <c r="E223" s="19">
        <v>43328</v>
      </c>
      <c r="F223" s="8">
        <v>5993226</v>
      </c>
      <c r="G223" s="20">
        <v>70618</v>
      </c>
      <c r="H223" s="9">
        <v>249329</v>
      </c>
      <c r="I223" s="49"/>
      <c r="J223" s="21" t="s">
        <v>33</v>
      </c>
      <c r="K223" s="21" t="s">
        <v>19</v>
      </c>
    </row>
    <row r="224" spans="1:11" s="22" customFormat="1" x14ac:dyDescent="0.25">
      <c r="A224" s="9">
        <v>223</v>
      </c>
      <c r="B224" s="9" t="s">
        <v>52</v>
      </c>
      <c r="C224" s="9" t="s">
        <v>62</v>
      </c>
      <c r="D224" s="9" t="s">
        <v>343</v>
      </c>
      <c r="E224" s="19">
        <v>43328</v>
      </c>
      <c r="F224" s="8">
        <v>13647576.789999999</v>
      </c>
      <c r="G224" s="20" t="s">
        <v>353</v>
      </c>
      <c r="H224" s="9">
        <v>249329</v>
      </c>
      <c r="I224" s="49"/>
      <c r="J224" s="21" t="s">
        <v>247</v>
      </c>
      <c r="K224" s="21" t="s">
        <v>19</v>
      </c>
    </row>
    <row r="225" spans="1:11" s="22" customFormat="1" x14ac:dyDescent="0.25">
      <c r="A225" s="9">
        <v>224</v>
      </c>
      <c r="B225" s="9" t="s">
        <v>53</v>
      </c>
      <c r="C225" s="9" t="s">
        <v>74</v>
      </c>
      <c r="D225" s="9">
        <v>1380</v>
      </c>
      <c r="E225" s="19">
        <v>43328</v>
      </c>
      <c r="F225" s="8">
        <v>30669426.649999999</v>
      </c>
      <c r="G225" s="20">
        <v>70918</v>
      </c>
      <c r="H225" s="9">
        <v>249329</v>
      </c>
      <c r="I225" s="49"/>
      <c r="J225" s="21" t="s">
        <v>27</v>
      </c>
      <c r="K225" s="21" t="s">
        <v>19</v>
      </c>
    </row>
    <row r="226" spans="1:11" s="22" customFormat="1" x14ac:dyDescent="0.25">
      <c r="A226" s="9">
        <v>225</v>
      </c>
      <c r="B226" s="9" t="s">
        <v>53</v>
      </c>
      <c r="C226" s="9" t="s">
        <v>117</v>
      </c>
      <c r="D226" s="9">
        <v>1384</v>
      </c>
      <c r="E226" s="19">
        <v>43328</v>
      </c>
      <c r="F226" s="8">
        <v>1771550.35</v>
      </c>
      <c r="G226" s="20">
        <v>71018</v>
      </c>
      <c r="H226" s="9">
        <v>264089</v>
      </c>
      <c r="I226" s="49"/>
      <c r="J226" s="21" t="s">
        <v>27</v>
      </c>
      <c r="K226" s="21" t="s">
        <v>19</v>
      </c>
    </row>
    <row r="227" spans="1:11" s="22" customFormat="1" x14ac:dyDescent="0.25">
      <c r="A227" s="9">
        <v>226</v>
      </c>
      <c r="B227" s="9" t="s">
        <v>54</v>
      </c>
      <c r="C227" s="9" t="s">
        <v>64</v>
      </c>
      <c r="D227" s="9" t="s">
        <v>344</v>
      </c>
      <c r="E227" s="19">
        <v>43328</v>
      </c>
      <c r="F227" s="8">
        <v>8225795.1600000001</v>
      </c>
      <c r="G227" s="20">
        <v>71118</v>
      </c>
      <c r="H227" s="9">
        <v>249329</v>
      </c>
      <c r="I227" s="49"/>
      <c r="J227" s="21" t="s">
        <v>33</v>
      </c>
      <c r="K227" s="21" t="s">
        <v>19</v>
      </c>
    </row>
    <row r="228" spans="1:11" s="22" customFormat="1" ht="45" x14ac:dyDescent="0.25">
      <c r="A228" s="9">
        <v>227</v>
      </c>
      <c r="B228" s="9" t="s">
        <v>55</v>
      </c>
      <c r="C228" s="9" t="s">
        <v>65</v>
      </c>
      <c r="D228" s="9" t="s">
        <v>345</v>
      </c>
      <c r="E228" s="19">
        <v>43328</v>
      </c>
      <c r="F228" s="8">
        <v>7855352.1100000003</v>
      </c>
      <c r="G228" s="20">
        <v>71218</v>
      </c>
      <c r="H228" s="9">
        <v>249329</v>
      </c>
      <c r="I228" s="49"/>
      <c r="J228" s="21" t="s">
        <v>33</v>
      </c>
      <c r="K228" s="21" t="s">
        <v>19</v>
      </c>
    </row>
    <row r="229" spans="1:11" s="22" customFormat="1" ht="30" x14ac:dyDescent="0.25">
      <c r="A229" s="9">
        <v>228</v>
      </c>
      <c r="B229" s="9" t="s">
        <v>56</v>
      </c>
      <c r="C229" s="9" t="s">
        <v>66</v>
      </c>
      <c r="D229" s="9">
        <v>72973</v>
      </c>
      <c r="E229" s="19">
        <v>43328</v>
      </c>
      <c r="F229" s="8">
        <v>7106159.5</v>
      </c>
      <c r="G229" s="20">
        <v>71318</v>
      </c>
      <c r="H229" s="9">
        <v>249329</v>
      </c>
      <c r="I229" s="49"/>
      <c r="J229" s="21" t="s">
        <v>33</v>
      </c>
      <c r="K229" s="21" t="s">
        <v>19</v>
      </c>
    </row>
    <row r="230" spans="1:11" s="22" customFormat="1" ht="30" x14ac:dyDescent="0.25">
      <c r="A230" s="9">
        <v>229</v>
      </c>
      <c r="B230" s="9" t="s">
        <v>57</v>
      </c>
      <c r="C230" s="9" t="s">
        <v>67</v>
      </c>
      <c r="D230" s="9">
        <v>88199</v>
      </c>
      <c r="E230" s="19">
        <v>43328</v>
      </c>
      <c r="F230" s="8">
        <v>6641521.0300000003</v>
      </c>
      <c r="G230" s="20">
        <v>71418</v>
      </c>
      <c r="H230" s="9">
        <v>249329</v>
      </c>
      <c r="I230" s="49"/>
      <c r="J230" s="21" t="s">
        <v>33</v>
      </c>
      <c r="K230" s="21" t="s">
        <v>19</v>
      </c>
    </row>
    <row r="231" spans="1:11" s="22" customFormat="1" x14ac:dyDescent="0.25">
      <c r="A231" s="9">
        <v>230</v>
      </c>
      <c r="B231" s="9" t="s">
        <v>75</v>
      </c>
      <c r="C231" s="9" t="s">
        <v>76</v>
      </c>
      <c r="D231" s="9">
        <v>14416</v>
      </c>
      <c r="E231" s="19">
        <v>43328</v>
      </c>
      <c r="F231" s="8">
        <v>7197468.0099999998</v>
      </c>
      <c r="G231" s="20">
        <v>71518</v>
      </c>
      <c r="H231" s="9">
        <v>249329</v>
      </c>
      <c r="I231" s="49"/>
      <c r="J231" s="21" t="s">
        <v>27</v>
      </c>
      <c r="K231" s="21" t="s">
        <v>19</v>
      </c>
    </row>
    <row r="232" spans="1:11" s="22" customFormat="1" x14ac:dyDescent="0.25">
      <c r="A232" s="9">
        <v>231</v>
      </c>
      <c r="B232" s="9" t="s">
        <v>75</v>
      </c>
      <c r="C232" s="9" t="s">
        <v>77</v>
      </c>
      <c r="D232" s="9">
        <v>118353</v>
      </c>
      <c r="E232" s="19">
        <v>43328</v>
      </c>
      <c r="F232" s="8">
        <v>30648356.34</v>
      </c>
      <c r="G232" s="20">
        <v>71618</v>
      </c>
      <c r="H232" s="9">
        <v>249329</v>
      </c>
      <c r="I232" s="49"/>
      <c r="J232" s="21" t="s">
        <v>27</v>
      </c>
      <c r="K232" s="21" t="s">
        <v>19</v>
      </c>
    </row>
    <row r="233" spans="1:11" s="22" customFormat="1" x14ac:dyDescent="0.25">
      <c r="A233" s="9">
        <v>232</v>
      </c>
      <c r="B233" s="9" t="s">
        <v>75</v>
      </c>
      <c r="C233" s="9" t="s">
        <v>78</v>
      </c>
      <c r="D233" s="23" t="s">
        <v>346</v>
      </c>
      <c r="E233" s="19">
        <v>43328</v>
      </c>
      <c r="F233" s="8">
        <v>2452368.5</v>
      </c>
      <c r="G233" s="28">
        <v>71718</v>
      </c>
      <c r="H233" s="9">
        <v>266549</v>
      </c>
      <c r="I233" s="49"/>
      <c r="J233" s="21" t="s">
        <v>27</v>
      </c>
      <c r="K233" s="21" t="s">
        <v>19</v>
      </c>
    </row>
    <row r="234" spans="1:11" s="22" customFormat="1" ht="45" x14ac:dyDescent="0.25">
      <c r="A234" s="9">
        <v>233</v>
      </c>
      <c r="B234" s="9" t="s">
        <v>80</v>
      </c>
      <c r="C234" s="9" t="s">
        <v>81</v>
      </c>
      <c r="D234" s="9">
        <v>70779</v>
      </c>
      <c r="E234" s="19">
        <v>43328</v>
      </c>
      <c r="F234" s="8">
        <v>22121433.68</v>
      </c>
      <c r="G234" s="20">
        <v>71818</v>
      </c>
      <c r="H234" s="9">
        <v>266309</v>
      </c>
      <c r="I234" s="49"/>
      <c r="J234" s="21" t="s">
        <v>27</v>
      </c>
      <c r="K234" s="21" t="s">
        <v>19</v>
      </c>
    </row>
    <row r="235" spans="1:11" s="22" customFormat="1" ht="30" x14ac:dyDescent="0.25">
      <c r="A235" s="9">
        <v>234</v>
      </c>
      <c r="B235" s="9" t="s">
        <v>83</v>
      </c>
      <c r="C235" s="9" t="s">
        <v>82</v>
      </c>
      <c r="D235" s="9">
        <v>16269</v>
      </c>
      <c r="E235" s="19">
        <v>43328</v>
      </c>
      <c r="F235" s="8">
        <v>22970975</v>
      </c>
      <c r="G235" s="20">
        <v>71918</v>
      </c>
      <c r="H235" s="9">
        <v>273269</v>
      </c>
      <c r="I235" s="49"/>
      <c r="J235" s="21" t="s">
        <v>347</v>
      </c>
      <c r="K235" s="21" t="s">
        <v>19</v>
      </c>
    </row>
    <row r="236" spans="1:11" s="22" customFormat="1" ht="30" x14ac:dyDescent="0.25">
      <c r="A236" s="9">
        <v>235</v>
      </c>
      <c r="B236" s="9" t="s">
        <v>238</v>
      </c>
      <c r="C236" s="9" t="s">
        <v>239</v>
      </c>
      <c r="D236" s="9" t="s">
        <v>348</v>
      </c>
      <c r="E236" s="19">
        <v>43328</v>
      </c>
      <c r="F236" s="8">
        <v>7139196.9400000004</v>
      </c>
      <c r="G236" s="20" t="s">
        <v>354</v>
      </c>
      <c r="H236" s="9">
        <v>295326</v>
      </c>
      <c r="I236" s="49"/>
      <c r="J236" s="21" t="s">
        <v>27</v>
      </c>
      <c r="K236" s="21" t="s">
        <v>19</v>
      </c>
    </row>
    <row r="237" spans="1:11" s="22" customFormat="1" x14ac:dyDescent="0.25">
      <c r="A237" s="9">
        <v>236</v>
      </c>
      <c r="B237" s="9" t="s">
        <v>43</v>
      </c>
      <c r="C237" s="25" t="s">
        <v>44</v>
      </c>
      <c r="D237" s="23" t="s">
        <v>260</v>
      </c>
      <c r="E237" s="19">
        <v>43328</v>
      </c>
      <c r="F237" s="8">
        <v>16274440</v>
      </c>
      <c r="G237" s="20">
        <v>72218</v>
      </c>
      <c r="H237" s="9">
        <v>248669</v>
      </c>
      <c r="I237" s="49"/>
      <c r="J237" s="21" t="s">
        <v>27</v>
      </c>
      <c r="K237" s="21" t="s">
        <v>19</v>
      </c>
    </row>
    <row r="238" spans="1:11" s="22" customFormat="1" ht="30" x14ac:dyDescent="0.25">
      <c r="A238" s="9">
        <v>237</v>
      </c>
      <c r="B238" s="9" t="s">
        <v>238</v>
      </c>
      <c r="C238" s="9" t="s">
        <v>239</v>
      </c>
      <c r="D238" s="9" t="s">
        <v>355</v>
      </c>
      <c r="E238" s="19">
        <v>43335</v>
      </c>
      <c r="F238" s="8">
        <v>137403961.49000001</v>
      </c>
      <c r="G238" s="20">
        <v>76818</v>
      </c>
      <c r="H238" s="9">
        <v>295326</v>
      </c>
      <c r="I238" s="49"/>
      <c r="J238" s="21" t="s">
        <v>27</v>
      </c>
      <c r="K238" s="21" t="s">
        <v>19</v>
      </c>
    </row>
    <row r="239" spans="1:11" s="22" customFormat="1" ht="30" x14ac:dyDescent="0.25">
      <c r="A239" s="9">
        <v>238</v>
      </c>
      <c r="B239" s="9" t="s">
        <v>205</v>
      </c>
      <c r="C239" s="9" t="s">
        <v>206</v>
      </c>
      <c r="D239" s="9">
        <v>318</v>
      </c>
      <c r="E239" s="19">
        <v>43335</v>
      </c>
      <c r="F239" s="8">
        <v>143593582.97999999</v>
      </c>
      <c r="G239" s="20">
        <v>76918</v>
      </c>
      <c r="H239" s="9">
        <v>295632</v>
      </c>
      <c r="I239" s="49"/>
      <c r="J239" s="21" t="s">
        <v>27</v>
      </c>
      <c r="K239" s="21" t="s">
        <v>19</v>
      </c>
    </row>
    <row r="240" spans="1:11" s="22" customFormat="1" ht="30" x14ac:dyDescent="0.25">
      <c r="A240" s="9">
        <v>239</v>
      </c>
      <c r="B240" s="9" t="s">
        <v>275</v>
      </c>
      <c r="C240" s="9" t="s">
        <v>274</v>
      </c>
      <c r="D240" s="9" t="s">
        <v>356</v>
      </c>
      <c r="E240" s="19">
        <v>43335</v>
      </c>
      <c r="F240" s="8">
        <v>200000000</v>
      </c>
      <c r="G240" s="20">
        <v>77018</v>
      </c>
      <c r="H240" s="9">
        <v>295632</v>
      </c>
      <c r="I240" s="49"/>
      <c r="J240" s="21" t="s">
        <v>27</v>
      </c>
      <c r="K240" s="21" t="s">
        <v>19</v>
      </c>
    </row>
    <row r="241" spans="1:11" s="22" customFormat="1" ht="30" x14ac:dyDescent="0.25">
      <c r="A241" s="9">
        <v>240</v>
      </c>
      <c r="B241" s="9" t="s">
        <v>109</v>
      </c>
      <c r="C241" s="9" t="s">
        <v>110</v>
      </c>
      <c r="D241" s="9" t="s">
        <v>357</v>
      </c>
      <c r="E241" s="19">
        <v>43335</v>
      </c>
      <c r="F241" s="8">
        <v>2457550</v>
      </c>
      <c r="G241" s="20" t="s">
        <v>365</v>
      </c>
      <c r="H241" s="9">
        <v>270669</v>
      </c>
      <c r="I241" s="49"/>
      <c r="J241" s="21" t="s">
        <v>27</v>
      </c>
      <c r="K241" s="21" t="s">
        <v>19</v>
      </c>
    </row>
    <row r="242" spans="1:11" s="22" customFormat="1" ht="30" x14ac:dyDescent="0.25">
      <c r="A242" s="9">
        <v>241</v>
      </c>
      <c r="B242" s="9" t="s">
        <v>254</v>
      </c>
      <c r="C242" s="9" t="s">
        <v>253</v>
      </c>
      <c r="D242" s="9" t="s">
        <v>359</v>
      </c>
      <c r="E242" s="19">
        <v>43335</v>
      </c>
      <c r="F242" s="8">
        <v>15613578.289999999</v>
      </c>
      <c r="G242" s="20" t="s">
        <v>364</v>
      </c>
      <c r="H242" s="9">
        <v>294269</v>
      </c>
      <c r="I242" s="50"/>
      <c r="J242" s="21" t="s">
        <v>247</v>
      </c>
      <c r="K242" s="21" t="s">
        <v>19</v>
      </c>
    </row>
    <row r="243" spans="1:11" s="22" customFormat="1" x14ac:dyDescent="0.25">
      <c r="A243" s="9">
        <v>242</v>
      </c>
      <c r="B243" s="9" t="s">
        <v>43</v>
      </c>
      <c r="C243" s="9" t="s">
        <v>44</v>
      </c>
      <c r="D243" s="9" t="s">
        <v>358</v>
      </c>
      <c r="E243" s="19">
        <v>43335</v>
      </c>
      <c r="F243" s="8">
        <v>32548880</v>
      </c>
      <c r="G243" s="20">
        <v>77518</v>
      </c>
      <c r="H243" s="9">
        <v>248669</v>
      </c>
      <c r="I243" s="19"/>
      <c r="J243" s="21" t="s">
        <v>27</v>
      </c>
      <c r="K243" s="21" t="s">
        <v>19</v>
      </c>
    </row>
    <row r="244" spans="1:11" s="22" customFormat="1" x14ac:dyDescent="0.25">
      <c r="A244" s="9">
        <v>243</v>
      </c>
      <c r="B244" s="9" t="s">
        <v>248</v>
      </c>
      <c r="C244" s="9" t="s">
        <v>249</v>
      </c>
      <c r="D244" s="9" t="s">
        <v>360</v>
      </c>
      <c r="E244" s="19">
        <v>43335</v>
      </c>
      <c r="F244" s="8">
        <v>15990000</v>
      </c>
      <c r="G244" s="20">
        <v>77618</v>
      </c>
      <c r="H244" s="9">
        <v>295918</v>
      </c>
      <c r="I244" s="49"/>
      <c r="J244" s="21" t="s">
        <v>27</v>
      </c>
      <c r="K244" s="21" t="s">
        <v>19</v>
      </c>
    </row>
    <row r="245" spans="1:11" s="22" customFormat="1" ht="30" x14ac:dyDescent="0.25">
      <c r="A245" s="9">
        <v>244</v>
      </c>
      <c r="B245" s="9" t="s">
        <v>158</v>
      </c>
      <c r="C245" s="9" t="s">
        <v>157</v>
      </c>
      <c r="D245" s="9" t="s">
        <v>361</v>
      </c>
      <c r="E245" s="19">
        <v>43335</v>
      </c>
      <c r="F245" s="8">
        <v>30581441</v>
      </c>
      <c r="G245" s="20">
        <v>77718</v>
      </c>
      <c r="H245" s="9">
        <v>295864</v>
      </c>
      <c r="I245" s="19"/>
      <c r="J245" s="21" t="s">
        <v>27</v>
      </c>
      <c r="K245" s="21" t="s">
        <v>19</v>
      </c>
    </row>
    <row r="246" spans="1:11" s="22" customFormat="1" ht="30" x14ac:dyDescent="0.25">
      <c r="A246" s="9">
        <v>245</v>
      </c>
      <c r="B246" s="9" t="s">
        <v>218</v>
      </c>
      <c r="C246" s="9" t="s">
        <v>217</v>
      </c>
      <c r="D246" s="9" t="s">
        <v>362</v>
      </c>
      <c r="E246" s="19">
        <v>43335</v>
      </c>
      <c r="F246" s="8">
        <v>151566617.33000001</v>
      </c>
      <c r="G246" s="20">
        <v>77918</v>
      </c>
      <c r="H246" s="9">
        <v>285849</v>
      </c>
      <c r="I246" s="19"/>
      <c r="J246" s="21" t="s">
        <v>27</v>
      </c>
      <c r="K246" s="21" t="s">
        <v>19</v>
      </c>
    </row>
    <row r="247" spans="1:11" s="22" customFormat="1" ht="264.75" customHeight="1" x14ac:dyDescent="0.25">
      <c r="A247" s="9">
        <v>246</v>
      </c>
      <c r="B247" s="9" t="s">
        <v>131</v>
      </c>
      <c r="C247" s="9" t="s">
        <v>323</v>
      </c>
      <c r="D247" s="9" t="s">
        <v>363</v>
      </c>
      <c r="E247" s="19">
        <v>43336</v>
      </c>
      <c r="F247" s="8">
        <v>125341432.53</v>
      </c>
      <c r="G247" s="60" t="s">
        <v>366</v>
      </c>
      <c r="H247" s="9">
        <v>266309</v>
      </c>
      <c r="I247" s="50"/>
      <c r="J247" s="21" t="s">
        <v>27</v>
      </c>
      <c r="K247" s="21" t="s">
        <v>19</v>
      </c>
    </row>
    <row r="248" spans="1:11" s="22" customFormat="1" ht="66.75" customHeight="1" x14ac:dyDescent="0.25">
      <c r="A248" s="9">
        <v>247</v>
      </c>
      <c r="B248" s="9" t="s">
        <v>40</v>
      </c>
      <c r="C248" s="9" t="s">
        <v>37</v>
      </c>
      <c r="D248" s="9" t="s">
        <v>367</v>
      </c>
      <c r="E248" s="19">
        <v>43336</v>
      </c>
      <c r="F248" s="8">
        <v>216013033.00999999</v>
      </c>
      <c r="G248" s="20" t="s">
        <v>368</v>
      </c>
      <c r="H248" s="9">
        <v>238449</v>
      </c>
      <c r="I248" s="50"/>
      <c r="J248" s="21" t="s">
        <v>174</v>
      </c>
      <c r="K248" s="21" t="s">
        <v>19</v>
      </c>
    </row>
    <row r="249" spans="1:11" s="22" customFormat="1" x14ac:dyDescent="0.25">
      <c r="A249" s="9">
        <v>248</v>
      </c>
      <c r="B249" s="9" t="s">
        <v>34</v>
      </c>
      <c r="C249" s="9" t="s">
        <v>35</v>
      </c>
      <c r="D249" s="9" t="s">
        <v>369</v>
      </c>
      <c r="E249" s="19">
        <v>43336</v>
      </c>
      <c r="F249" s="8">
        <v>37848758.5</v>
      </c>
      <c r="G249" s="20">
        <v>79318</v>
      </c>
      <c r="H249" s="9">
        <v>249309</v>
      </c>
      <c r="I249" s="49"/>
      <c r="J249" s="21" t="s">
        <v>27</v>
      </c>
      <c r="K249" s="21" t="s">
        <v>19</v>
      </c>
    </row>
    <row r="250" spans="1:11" s="22" customFormat="1" x14ac:dyDescent="0.25">
      <c r="A250" s="9">
        <v>249</v>
      </c>
      <c r="B250" s="9" t="s">
        <v>175</v>
      </c>
      <c r="C250" s="9" t="s">
        <v>35</v>
      </c>
      <c r="D250" s="23" t="s">
        <v>370</v>
      </c>
      <c r="E250" s="19">
        <v>43336</v>
      </c>
      <c r="F250" s="8">
        <v>13613200.42</v>
      </c>
      <c r="G250" s="20">
        <v>79418</v>
      </c>
      <c r="H250" s="9">
        <v>292529</v>
      </c>
      <c r="I250" s="49"/>
      <c r="J250" s="21" t="s">
        <v>27</v>
      </c>
      <c r="K250" s="21" t="s">
        <v>19</v>
      </c>
    </row>
    <row r="251" spans="1:11" s="22" customFormat="1" ht="60" x14ac:dyDescent="0.25">
      <c r="A251" s="9">
        <v>250</v>
      </c>
      <c r="B251" s="9" t="s">
        <v>39</v>
      </c>
      <c r="C251" s="9" t="s">
        <v>38</v>
      </c>
      <c r="D251" s="9" t="s">
        <v>372</v>
      </c>
      <c r="E251" s="19">
        <v>43336</v>
      </c>
      <c r="F251" s="8">
        <v>570922116.08000004</v>
      </c>
      <c r="G251" s="20" t="s">
        <v>373</v>
      </c>
      <c r="H251" s="9" t="s">
        <v>371</v>
      </c>
      <c r="I251" s="19"/>
      <c r="J251" s="21" t="s">
        <v>247</v>
      </c>
      <c r="K251" s="21" t="s">
        <v>19</v>
      </c>
    </row>
    <row r="252" spans="1:11" s="22" customFormat="1" ht="30" x14ac:dyDescent="0.25">
      <c r="A252" s="9">
        <v>251</v>
      </c>
      <c r="B252" s="9" t="s">
        <v>205</v>
      </c>
      <c r="C252" s="9" t="s">
        <v>206</v>
      </c>
      <c r="D252" s="9">
        <v>320</v>
      </c>
      <c r="E252" s="19">
        <v>43355</v>
      </c>
      <c r="F252" s="8">
        <v>182424505.62</v>
      </c>
      <c r="G252" s="20">
        <v>81018</v>
      </c>
      <c r="H252" s="9">
        <v>295632</v>
      </c>
      <c r="I252" s="19"/>
      <c r="J252" s="21" t="s">
        <v>27</v>
      </c>
      <c r="K252" s="21" t="s">
        <v>20</v>
      </c>
    </row>
    <row r="253" spans="1:11" s="22" customFormat="1" ht="30" x14ac:dyDescent="0.25">
      <c r="A253" s="9">
        <v>252</v>
      </c>
      <c r="B253" s="9" t="s">
        <v>307</v>
      </c>
      <c r="C253" s="9" t="s">
        <v>308</v>
      </c>
      <c r="D253" s="9" t="s">
        <v>374</v>
      </c>
      <c r="E253" s="19">
        <v>43355</v>
      </c>
      <c r="F253" s="8">
        <v>268833630.25</v>
      </c>
      <c r="G253" s="20" t="s">
        <v>377</v>
      </c>
      <c r="H253" s="9">
        <v>295632</v>
      </c>
      <c r="I253" s="19"/>
      <c r="J253" s="21" t="s">
        <v>247</v>
      </c>
      <c r="K253" s="21" t="s">
        <v>20</v>
      </c>
    </row>
    <row r="254" spans="1:11" s="22" customFormat="1" ht="30" x14ac:dyDescent="0.25">
      <c r="A254" s="9">
        <v>253</v>
      </c>
      <c r="B254" s="9" t="s">
        <v>29</v>
      </c>
      <c r="C254" s="9" t="s">
        <v>30</v>
      </c>
      <c r="D254" s="23" t="s">
        <v>381</v>
      </c>
      <c r="E254" s="19">
        <v>43360</v>
      </c>
      <c r="F254" s="8">
        <v>1896876</v>
      </c>
      <c r="G254" s="20">
        <v>83918</v>
      </c>
      <c r="H254" s="9">
        <v>301838</v>
      </c>
      <c r="I254" s="49"/>
      <c r="J254" s="21" t="s">
        <v>27</v>
      </c>
      <c r="K254" s="21" t="s">
        <v>20</v>
      </c>
    </row>
    <row r="255" spans="1:11" s="22" customFormat="1" x14ac:dyDescent="0.25">
      <c r="A255" s="9">
        <v>254</v>
      </c>
      <c r="B255" s="9" t="s">
        <v>26</v>
      </c>
      <c r="C255" s="9" t="s">
        <v>25</v>
      </c>
      <c r="D255" s="9">
        <v>153065</v>
      </c>
      <c r="E255" s="19">
        <v>43360</v>
      </c>
      <c r="F255" s="8">
        <v>1090250</v>
      </c>
      <c r="G255" s="20">
        <v>84018</v>
      </c>
      <c r="H255" s="9">
        <v>248669</v>
      </c>
      <c r="I255" s="49"/>
      <c r="J255" s="21" t="s">
        <v>27</v>
      </c>
      <c r="K255" s="21" t="s">
        <v>20</v>
      </c>
    </row>
    <row r="256" spans="1:11" s="22" customFormat="1" ht="30" x14ac:dyDescent="0.25">
      <c r="A256" s="9">
        <v>255</v>
      </c>
      <c r="B256" s="9" t="s">
        <v>158</v>
      </c>
      <c r="C256" s="9" t="s">
        <v>157</v>
      </c>
      <c r="D256" s="9" t="s">
        <v>382</v>
      </c>
      <c r="E256" s="19">
        <v>43360</v>
      </c>
      <c r="F256" s="8">
        <v>5331013</v>
      </c>
      <c r="G256" s="20">
        <v>84118</v>
      </c>
      <c r="H256" s="9">
        <v>295864</v>
      </c>
      <c r="I256" s="19"/>
      <c r="J256" s="64" t="s">
        <v>27</v>
      </c>
      <c r="K256" s="21" t="s">
        <v>20</v>
      </c>
    </row>
    <row r="257" spans="1:11" s="22" customFormat="1" ht="30" x14ac:dyDescent="0.25">
      <c r="A257" s="9">
        <v>256</v>
      </c>
      <c r="B257" s="9" t="s">
        <v>205</v>
      </c>
      <c r="C257" s="9" t="s">
        <v>206</v>
      </c>
      <c r="D257" s="9">
        <v>327</v>
      </c>
      <c r="E257" s="19">
        <v>43360</v>
      </c>
      <c r="F257" s="8">
        <v>89812038.290000007</v>
      </c>
      <c r="G257" s="20">
        <v>84218</v>
      </c>
      <c r="H257" s="9">
        <v>295632</v>
      </c>
      <c r="I257" s="19"/>
      <c r="J257" s="21" t="s">
        <v>27</v>
      </c>
      <c r="K257" s="21" t="s">
        <v>20</v>
      </c>
    </row>
    <row r="258" spans="1:11" s="22" customFormat="1" x14ac:dyDescent="0.25">
      <c r="A258" s="9">
        <v>257</v>
      </c>
      <c r="B258" s="9" t="s">
        <v>375</v>
      </c>
      <c r="C258" s="9" t="s">
        <v>376</v>
      </c>
      <c r="D258" s="9">
        <v>7</v>
      </c>
      <c r="E258" s="19">
        <v>43360</v>
      </c>
      <c r="F258" s="8">
        <v>12282895</v>
      </c>
      <c r="G258" s="20">
        <v>84318</v>
      </c>
      <c r="H258" s="9">
        <v>295632</v>
      </c>
      <c r="I258" s="19"/>
      <c r="J258" s="21" t="s">
        <v>33</v>
      </c>
      <c r="K258" s="21" t="s">
        <v>20</v>
      </c>
    </row>
    <row r="259" spans="1:11" s="22" customFormat="1" ht="30" x14ac:dyDescent="0.25">
      <c r="A259" s="9">
        <v>258</v>
      </c>
      <c r="B259" s="9" t="s">
        <v>391</v>
      </c>
      <c r="C259" s="9" t="s">
        <v>155</v>
      </c>
      <c r="D259" s="9" t="s">
        <v>392</v>
      </c>
      <c r="E259" s="19">
        <v>43362</v>
      </c>
      <c r="F259" s="8">
        <v>42446101.200000003</v>
      </c>
      <c r="G259" s="20" t="s">
        <v>395</v>
      </c>
      <c r="H259" s="9">
        <v>291889</v>
      </c>
      <c r="I259" s="19"/>
      <c r="J259" s="21" t="s">
        <v>247</v>
      </c>
      <c r="K259" s="21" t="s">
        <v>20</v>
      </c>
    </row>
    <row r="260" spans="1:11" s="22" customFormat="1" x14ac:dyDescent="0.25">
      <c r="A260" s="9">
        <v>259</v>
      </c>
      <c r="B260" s="9" t="s">
        <v>394</v>
      </c>
      <c r="C260" s="9" t="s">
        <v>393</v>
      </c>
      <c r="D260" s="9">
        <v>14082018</v>
      </c>
      <c r="E260" s="19">
        <v>43362</v>
      </c>
      <c r="F260" s="8">
        <v>18591100</v>
      </c>
      <c r="G260" s="20">
        <v>85318</v>
      </c>
      <c r="H260" s="9">
        <v>294579</v>
      </c>
      <c r="I260" s="19"/>
      <c r="J260" s="21" t="s">
        <v>27</v>
      </c>
      <c r="K260" s="21" t="s">
        <v>20</v>
      </c>
    </row>
    <row r="261" spans="1:11" s="22" customFormat="1" x14ac:dyDescent="0.25">
      <c r="A261" s="9">
        <v>260</v>
      </c>
      <c r="B261" s="9" t="s">
        <v>127</v>
      </c>
      <c r="C261" s="9" t="s">
        <v>126</v>
      </c>
      <c r="D261" s="9" t="s">
        <v>396</v>
      </c>
      <c r="E261" s="19">
        <v>43362</v>
      </c>
      <c r="F261" s="8">
        <v>30731540</v>
      </c>
      <c r="G261" s="20" t="s">
        <v>402</v>
      </c>
      <c r="H261" s="9">
        <v>290589</v>
      </c>
      <c r="I261" s="49"/>
      <c r="J261" s="21" t="s">
        <v>27</v>
      </c>
      <c r="K261" s="21" t="s">
        <v>20</v>
      </c>
    </row>
    <row r="262" spans="1:11" s="22" customFormat="1" ht="30" x14ac:dyDescent="0.25">
      <c r="A262" s="9">
        <v>261</v>
      </c>
      <c r="B262" s="9" t="s">
        <v>109</v>
      </c>
      <c r="C262" s="9" t="s">
        <v>397</v>
      </c>
      <c r="D262" s="9" t="s">
        <v>398</v>
      </c>
      <c r="E262" s="19">
        <v>43362</v>
      </c>
      <c r="F262" s="8">
        <v>1880850</v>
      </c>
      <c r="G262" s="20" t="s">
        <v>403</v>
      </c>
      <c r="H262" s="9">
        <v>298004</v>
      </c>
      <c r="I262" s="19"/>
      <c r="J262" s="21" t="s">
        <v>33</v>
      </c>
      <c r="K262" s="21" t="s">
        <v>20</v>
      </c>
    </row>
    <row r="263" spans="1:11" s="22" customFormat="1" x14ac:dyDescent="0.25">
      <c r="A263" s="9">
        <v>262</v>
      </c>
      <c r="B263" s="9" t="s">
        <v>248</v>
      </c>
      <c r="C263" s="9" t="s">
        <v>249</v>
      </c>
      <c r="D263" s="9" t="s">
        <v>399</v>
      </c>
      <c r="E263" s="19">
        <v>43362</v>
      </c>
      <c r="F263" s="8">
        <v>20760000</v>
      </c>
      <c r="G263" s="20">
        <v>85818</v>
      </c>
      <c r="H263" s="9">
        <v>295918</v>
      </c>
      <c r="I263" s="49"/>
      <c r="J263" s="21" t="s">
        <v>27</v>
      </c>
      <c r="K263" s="21" t="s">
        <v>20</v>
      </c>
    </row>
    <row r="264" spans="1:11" s="22" customFormat="1" ht="30" x14ac:dyDescent="0.25">
      <c r="A264" s="9">
        <v>263</v>
      </c>
      <c r="B264" s="9" t="s">
        <v>40</v>
      </c>
      <c r="C264" s="9" t="s">
        <v>37</v>
      </c>
      <c r="D264" s="9" t="s">
        <v>400</v>
      </c>
      <c r="E264" s="19">
        <v>43362</v>
      </c>
      <c r="F264" s="8">
        <v>96526298.700000003</v>
      </c>
      <c r="G264" s="20" t="s">
        <v>404</v>
      </c>
      <c r="H264" s="9">
        <v>238449</v>
      </c>
      <c r="I264" s="19"/>
      <c r="J264" s="21" t="s">
        <v>27</v>
      </c>
      <c r="K264" s="21" t="s">
        <v>20</v>
      </c>
    </row>
    <row r="265" spans="1:11" s="22" customFormat="1" ht="45" x14ac:dyDescent="0.25">
      <c r="A265" s="9">
        <v>264</v>
      </c>
      <c r="B265" s="9" t="s">
        <v>39</v>
      </c>
      <c r="C265" s="9" t="s">
        <v>38</v>
      </c>
      <c r="D265" s="9" t="s">
        <v>401</v>
      </c>
      <c r="E265" s="19">
        <v>43363</v>
      </c>
      <c r="F265" s="8">
        <v>264580681.91</v>
      </c>
      <c r="G265" s="20" t="s">
        <v>406</v>
      </c>
      <c r="H265" s="9" t="s">
        <v>371</v>
      </c>
      <c r="I265" s="19"/>
      <c r="J265" s="21" t="s">
        <v>247</v>
      </c>
      <c r="K265" s="21" t="s">
        <v>20</v>
      </c>
    </row>
    <row r="266" spans="1:11" s="22" customFormat="1" ht="30" x14ac:dyDescent="0.25">
      <c r="A266" s="9">
        <v>265</v>
      </c>
      <c r="B266" s="9" t="s">
        <v>275</v>
      </c>
      <c r="C266" s="9" t="s">
        <v>274</v>
      </c>
      <c r="D266" s="9" t="s">
        <v>405</v>
      </c>
      <c r="E266" s="19">
        <v>43363</v>
      </c>
      <c r="F266" s="8">
        <v>186334523.93000001</v>
      </c>
      <c r="G266" s="20">
        <v>86718</v>
      </c>
      <c r="H266" s="9">
        <v>295632</v>
      </c>
      <c r="I266" s="19"/>
      <c r="J266" s="21" t="s">
        <v>27</v>
      </c>
      <c r="K266" s="21" t="s">
        <v>20</v>
      </c>
    </row>
    <row r="267" spans="1:11" s="22" customFormat="1" x14ac:dyDescent="0.25">
      <c r="A267" s="9">
        <v>266</v>
      </c>
      <c r="B267" s="9" t="s">
        <v>40</v>
      </c>
      <c r="C267" s="9" t="s">
        <v>37</v>
      </c>
      <c r="D267" s="9" t="s">
        <v>407</v>
      </c>
      <c r="E267" s="19">
        <v>43363</v>
      </c>
      <c r="F267" s="8">
        <v>93614656.549999997</v>
      </c>
      <c r="G267" s="20">
        <v>86918</v>
      </c>
      <c r="H267" s="9">
        <v>238449</v>
      </c>
      <c r="I267" s="19"/>
      <c r="J267" s="21" t="s">
        <v>33</v>
      </c>
      <c r="K267" s="21" t="s">
        <v>20</v>
      </c>
    </row>
    <row r="268" spans="1:11" s="22" customFormat="1" ht="30" x14ac:dyDescent="0.25">
      <c r="A268" s="9">
        <v>267</v>
      </c>
      <c r="B268" s="9" t="s">
        <v>48</v>
      </c>
      <c r="C268" s="9" t="s">
        <v>58</v>
      </c>
      <c r="D268" s="9">
        <v>3132</v>
      </c>
      <c r="E268" s="19">
        <v>43363</v>
      </c>
      <c r="F268" s="8">
        <v>12268232.460000001</v>
      </c>
      <c r="G268" s="20">
        <v>87018</v>
      </c>
      <c r="H268" s="9">
        <v>249329</v>
      </c>
      <c r="I268" s="50"/>
      <c r="J268" s="21" t="s">
        <v>27</v>
      </c>
      <c r="K268" s="21" t="s">
        <v>20</v>
      </c>
    </row>
    <row r="269" spans="1:11" s="22" customFormat="1" ht="30" x14ac:dyDescent="0.25">
      <c r="A269" s="9">
        <v>268</v>
      </c>
      <c r="B269" s="9" t="s">
        <v>49</v>
      </c>
      <c r="C269" s="9" t="s">
        <v>59</v>
      </c>
      <c r="D269" s="9">
        <v>100363</v>
      </c>
      <c r="E269" s="19">
        <v>43363</v>
      </c>
      <c r="F269" s="8">
        <v>9819924.3000000007</v>
      </c>
      <c r="G269" s="20">
        <v>87118</v>
      </c>
      <c r="H269" s="9">
        <v>249329</v>
      </c>
      <c r="I269" s="50"/>
      <c r="J269" s="21" t="s">
        <v>27</v>
      </c>
      <c r="K269" s="21" t="s">
        <v>20</v>
      </c>
    </row>
    <row r="270" spans="1:11" s="22" customFormat="1" ht="45" x14ac:dyDescent="0.25">
      <c r="A270" s="9">
        <v>269</v>
      </c>
      <c r="B270" s="9" t="s">
        <v>50</v>
      </c>
      <c r="C270" s="9" t="s">
        <v>60</v>
      </c>
      <c r="D270" s="9" t="s">
        <v>383</v>
      </c>
      <c r="E270" s="19">
        <v>43363</v>
      </c>
      <c r="F270" s="8">
        <f>7000000+2909306</f>
        <v>9909306</v>
      </c>
      <c r="G270" s="20" t="s">
        <v>408</v>
      </c>
      <c r="H270" s="9">
        <v>249329</v>
      </c>
      <c r="I270" s="50"/>
      <c r="J270" s="21" t="s">
        <v>247</v>
      </c>
      <c r="K270" s="21" t="s">
        <v>20</v>
      </c>
    </row>
    <row r="271" spans="1:11" s="22" customFormat="1" ht="30" x14ac:dyDescent="0.25">
      <c r="A271" s="9">
        <v>270</v>
      </c>
      <c r="B271" s="9" t="s">
        <v>51</v>
      </c>
      <c r="C271" s="9" t="s">
        <v>61</v>
      </c>
      <c r="D271" s="9" t="s">
        <v>384</v>
      </c>
      <c r="E271" s="19">
        <v>43363</v>
      </c>
      <c r="F271" s="8">
        <v>6309938</v>
      </c>
      <c r="G271" s="20" t="s">
        <v>409</v>
      </c>
      <c r="H271" s="9">
        <v>249329</v>
      </c>
      <c r="I271" s="50"/>
      <c r="J271" s="21" t="s">
        <v>33</v>
      </c>
      <c r="K271" s="21" t="s">
        <v>20</v>
      </c>
    </row>
    <row r="272" spans="1:11" s="22" customFormat="1" ht="30" x14ac:dyDescent="0.25">
      <c r="A272" s="9">
        <v>271</v>
      </c>
      <c r="B272" s="9" t="s">
        <v>52</v>
      </c>
      <c r="C272" s="9" t="s">
        <v>62</v>
      </c>
      <c r="D272" s="9" t="s">
        <v>385</v>
      </c>
      <c r="E272" s="19">
        <v>43363</v>
      </c>
      <c r="F272" s="8">
        <v>13046718.57</v>
      </c>
      <c r="G272" s="20">
        <v>87618</v>
      </c>
      <c r="H272" s="9">
        <v>249329</v>
      </c>
      <c r="I272" s="50"/>
      <c r="J272" s="21" t="s">
        <v>247</v>
      </c>
      <c r="K272" s="21" t="s">
        <v>20</v>
      </c>
    </row>
    <row r="273" spans="1:11" s="22" customFormat="1" x14ac:dyDescent="0.25">
      <c r="A273" s="9">
        <v>272</v>
      </c>
      <c r="B273" s="9" t="s">
        <v>53</v>
      </c>
      <c r="C273" s="9" t="s">
        <v>74</v>
      </c>
      <c r="D273" s="9">
        <v>1417</v>
      </c>
      <c r="E273" s="19">
        <v>43363</v>
      </c>
      <c r="F273" s="8">
        <v>22430152.600000001</v>
      </c>
      <c r="G273" s="20">
        <v>87718</v>
      </c>
      <c r="H273" s="9">
        <v>249329</v>
      </c>
      <c r="I273" s="50"/>
      <c r="J273" s="21" t="s">
        <v>27</v>
      </c>
      <c r="K273" s="21" t="s">
        <v>20</v>
      </c>
    </row>
    <row r="274" spans="1:11" s="22" customFormat="1" x14ac:dyDescent="0.25">
      <c r="A274" s="9">
        <v>273</v>
      </c>
      <c r="B274" s="9" t="s">
        <v>53</v>
      </c>
      <c r="C274" s="9" t="s">
        <v>117</v>
      </c>
      <c r="D274" s="9">
        <v>1469</v>
      </c>
      <c r="E274" s="19">
        <v>43363</v>
      </c>
      <c r="F274" s="8">
        <v>1975960.24</v>
      </c>
      <c r="G274" s="20">
        <v>87818</v>
      </c>
      <c r="H274" s="9">
        <v>264089</v>
      </c>
      <c r="I274" s="50"/>
      <c r="J274" s="21" t="s">
        <v>27</v>
      </c>
      <c r="K274" s="21" t="s">
        <v>20</v>
      </c>
    </row>
    <row r="275" spans="1:11" s="22" customFormat="1" ht="30" x14ac:dyDescent="0.25">
      <c r="A275" s="9">
        <v>274</v>
      </c>
      <c r="B275" s="9" t="s">
        <v>54</v>
      </c>
      <c r="C275" s="9" t="s">
        <v>64</v>
      </c>
      <c r="D275" s="9" t="s">
        <v>386</v>
      </c>
      <c r="E275" s="19">
        <v>43363</v>
      </c>
      <c r="F275" s="8">
        <v>8881886</v>
      </c>
      <c r="G275" s="20" t="s">
        <v>410</v>
      </c>
      <c r="H275" s="9">
        <v>249329</v>
      </c>
      <c r="I275" s="50"/>
      <c r="J275" s="21" t="s">
        <v>33</v>
      </c>
      <c r="K275" s="21" t="s">
        <v>20</v>
      </c>
    </row>
    <row r="276" spans="1:11" s="22" customFormat="1" ht="45" x14ac:dyDescent="0.25">
      <c r="A276" s="9">
        <v>275</v>
      </c>
      <c r="B276" s="9" t="s">
        <v>55</v>
      </c>
      <c r="C276" s="9" t="s">
        <v>65</v>
      </c>
      <c r="D276" s="9" t="s">
        <v>387</v>
      </c>
      <c r="E276" s="19">
        <v>43363</v>
      </c>
      <c r="F276" s="8">
        <v>8087634.2300000004</v>
      </c>
      <c r="G276" s="20">
        <v>88118</v>
      </c>
      <c r="H276" s="9">
        <v>249329</v>
      </c>
      <c r="I276" s="50"/>
      <c r="J276" s="21" t="s">
        <v>33</v>
      </c>
      <c r="K276" s="21" t="s">
        <v>20</v>
      </c>
    </row>
    <row r="277" spans="1:11" s="22" customFormat="1" ht="30" x14ac:dyDescent="0.25">
      <c r="A277" s="9">
        <v>276</v>
      </c>
      <c r="B277" s="9" t="s">
        <v>56</v>
      </c>
      <c r="C277" s="9" t="s">
        <v>66</v>
      </c>
      <c r="D277" s="9" t="s">
        <v>388</v>
      </c>
      <c r="E277" s="19">
        <v>43363</v>
      </c>
      <c r="F277" s="8">
        <v>9741110.2400000002</v>
      </c>
      <c r="G277" s="20" t="s">
        <v>411</v>
      </c>
      <c r="H277" s="9">
        <v>249329</v>
      </c>
      <c r="I277" s="50"/>
      <c r="J277" s="21" t="s">
        <v>33</v>
      </c>
      <c r="K277" s="21" t="s">
        <v>20</v>
      </c>
    </row>
    <row r="278" spans="1:11" s="22" customFormat="1" ht="30" x14ac:dyDescent="0.25">
      <c r="A278" s="9">
        <v>277</v>
      </c>
      <c r="B278" s="9" t="s">
        <v>57</v>
      </c>
      <c r="C278" s="9" t="s">
        <v>67</v>
      </c>
      <c r="D278" s="9">
        <v>89298</v>
      </c>
      <c r="E278" s="19">
        <v>43363</v>
      </c>
      <c r="F278" s="8">
        <v>7971796.7999999998</v>
      </c>
      <c r="G278" s="20">
        <v>88418</v>
      </c>
      <c r="H278" s="9">
        <v>249329</v>
      </c>
      <c r="I278" s="19"/>
      <c r="J278" s="21" t="s">
        <v>33</v>
      </c>
      <c r="K278" s="21" t="s">
        <v>20</v>
      </c>
    </row>
    <row r="279" spans="1:11" s="22" customFormat="1" x14ac:dyDescent="0.25">
      <c r="A279" s="9">
        <v>278</v>
      </c>
      <c r="B279" s="9" t="s">
        <v>75</v>
      </c>
      <c r="C279" s="9" t="s">
        <v>76</v>
      </c>
      <c r="D279" s="9">
        <v>14703</v>
      </c>
      <c r="E279" s="19">
        <v>43363</v>
      </c>
      <c r="F279" s="8">
        <v>7506736.3799999999</v>
      </c>
      <c r="G279" s="20">
        <v>88518</v>
      </c>
      <c r="H279" s="9">
        <v>249329</v>
      </c>
      <c r="I279" s="50"/>
      <c r="J279" s="21" t="s">
        <v>27</v>
      </c>
      <c r="K279" s="21" t="s">
        <v>20</v>
      </c>
    </row>
    <row r="280" spans="1:11" s="22" customFormat="1" x14ac:dyDescent="0.25">
      <c r="A280" s="9">
        <v>279</v>
      </c>
      <c r="B280" s="9" t="s">
        <v>75</v>
      </c>
      <c r="C280" s="9" t="s">
        <v>77</v>
      </c>
      <c r="D280" s="9">
        <v>118753</v>
      </c>
      <c r="E280" s="19">
        <v>43363</v>
      </c>
      <c r="F280" s="8">
        <v>28794673.41</v>
      </c>
      <c r="G280" s="20">
        <v>88618</v>
      </c>
      <c r="H280" s="9">
        <v>249329</v>
      </c>
      <c r="I280" s="50"/>
      <c r="J280" s="21" t="s">
        <v>27</v>
      </c>
      <c r="K280" s="21" t="s">
        <v>20</v>
      </c>
    </row>
    <row r="281" spans="1:11" s="22" customFormat="1" x14ac:dyDescent="0.25">
      <c r="A281" s="9">
        <v>280</v>
      </c>
      <c r="B281" s="9" t="s">
        <v>75</v>
      </c>
      <c r="C281" s="9" t="s">
        <v>78</v>
      </c>
      <c r="D281" s="9">
        <v>118610</v>
      </c>
      <c r="E281" s="19">
        <v>43363</v>
      </c>
      <c r="F281" s="8">
        <v>1590488.22</v>
      </c>
      <c r="G281" s="20">
        <v>88718</v>
      </c>
      <c r="H281" s="9">
        <v>266549</v>
      </c>
      <c r="I281" s="50"/>
      <c r="J281" s="21" t="s">
        <v>27</v>
      </c>
      <c r="K281" s="21" t="s">
        <v>20</v>
      </c>
    </row>
    <row r="282" spans="1:11" s="22" customFormat="1" ht="60" x14ac:dyDescent="0.25">
      <c r="A282" s="9">
        <v>281</v>
      </c>
      <c r="B282" s="9" t="s">
        <v>87</v>
      </c>
      <c r="C282" s="9" t="s">
        <v>88</v>
      </c>
      <c r="D282" s="9" t="s">
        <v>389</v>
      </c>
      <c r="E282" s="19">
        <v>43363</v>
      </c>
      <c r="F282" s="8">
        <v>10153246.859999999</v>
      </c>
      <c r="G282" s="20" t="s">
        <v>412</v>
      </c>
      <c r="H282" s="9">
        <v>249329</v>
      </c>
      <c r="I282" s="49"/>
      <c r="J282" s="21" t="s">
        <v>27</v>
      </c>
      <c r="K282" s="21" t="s">
        <v>20</v>
      </c>
    </row>
    <row r="283" spans="1:11" s="22" customFormat="1" ht="45" x14ac:dyDescent="0.25">
      <c r="A283" s="9">
        <v>282</v>
      </c>
      <c r="B283" s="9" t="s">
        <v>80</v>
      </c>
      <c r="C283" s="9" t="s">
        <v>81</v>
      </c>
      <c r="D283" s="9">
        <v>70808</v>
      </c>
      <c r="E283" s="19">
        <v>43363</v>
      </c>
      <c r="F283" s="8">
        <v>15774971.85</v>
      </c>
      <c r="G283" s="20">
        <v>89018</v>
      </c>
      <c r="H283" s="9">
        <v>266309</v>
      </c>
      <c r="I283" s="50"/>
      <c r="J283" s="21" t="s">
        <v>27</v>
      </c>
      <c r="K283" s="21" t="s">
        <v>20</v>
      </c>
    </row>
    <row r="284" spans="1:11" s="22" customFormat="1" ht="30" x14ac:dyDescent="0.25">
      <c r="A284" s="9">
        <v>283</v>
      </c>
      <c r="B284" s="9" t="s">
        <v>83</v>
      </c>
      <c r="C284" s="9" t="s">
        <v>82</v>
      </c>
      <c r="D284" s="9" t="s">
        <v>390</v>
      </c>
      <c r="E284" s="19">
        <v>43363</v>
      </c>
      <c r="F284" s="8">
        <v>26300525</v>
      </c>
      <c r="G284" s="20">
        <v>89118</v>
      </c>
      <c r="H284" s="9">
        <v>273269</v>
      </c>
      <c r="I284" s="50"/>
      <c r="J284" s="21" t="s">
        <v>347</v>
      </c>
      <c r="K284" s="21" t="s">
        <v>20</v>
      </c>
    </row>
    <row r="285" spans="1:11" s="22" customFormat="1" ht="60" x14ac:dyDescent="0.25">
      <c r="A285" s="9">
        <v>284</v>
      </c>
      <c r="B285" s="9" t="s">
        <v>39</v>
      </c>
      <c r="C285" s="9" t="s">
        <v>38</v>
      </c>
      <c r="D285" s="9" t="s">
        <v>413</v>
      </c>
      <c r="E285" s="19">
        <v>43369</v>
      </c>
      <c r="F285" s="8">
        <v>265103452.81999999</v>
      </c>
      <c r="G285" s="20" t="s">
        <v>414</v>
      </c>
      <c r="H285" s="9">
        <v>238449</v>
      </c>
      <c r="I285" s="49"/>
      <c r="J285" s="21" t="s">
        <v>247</v>
      </c>
      <c r="K285" s="21" t="s">
        <v>20</v>
      </c>
    </row>
    <row r="286" spans="1:11" s="22" customFormat="1" ht="30" x14ac:dyDescent="0.25">
      <c r="A286" s="9">
        <v>285</v>
      </c>
      <c r="B286" s="9" t="s">
        <v>307</v>
      </c>
      <c r="C286" s="9" t="s">
        <v>308</v>
      </c>
      <c r="D286" s="9" t="s">
        <v>423</v>
      </c>
      <c r="E286" s="19">
        <v>43395</v>
      </c>
      <c r="F286" s="8">
        <v>112500000</v>
      </c>
      <c r="G286" s="20">
        <v>95118</v>
      </c>
      <c r="H286" s="9">
        <v>295632</v>
      </c>
      <c r="I286" s="19">
        <v>43399.159618055557</v>
      </c>
      <c r="J286" s="21" t="s">
        <v>33</v>
      </c>
      <c r="K286" s="21" t="s">
        <v>21</v>
      </c>
    </row>
    <row r="287" spans="1:11" s="22" customFormat="1" x14ac:dyDescent="0.25">
      <c r="A287" s="9">
        <v>286</v>
      </c>
      <c r="B287" s="9" t="s">
        <v>425</v>
      </c>
      <c r="C287" s="9" t="s">
        <v>424</v>
      </c>
      <c r="D287" s="9">
        <v>1203</v>
      </c>
      <c r="E287" s="19">
        <v>43395</v>
      </c>
      <c r="F287" s="8">
        <v>4935000</v>
      </c>
      <c r="G287" s="20">
        <v>95218</v>
      </c>
      <c r="H287" s="9">
        <v>298003</v>
      </c>
      <c r="I287" s="19">
        <v>43399.159618055557</v>
      </c>
      <c r="J287" s="21" t="s">
        <v>33</v>
      </c>
      <c r="K287" s="21" t="s">
        <v>21</v>
      </c>
    </row>
    <row r="288" spans="1:11" s="22" customFormat="1" x14ac:dyDescent="0.25">
      <c r="A288" s="9">
        <v>287</v>
      </c>
      <c r="B288" s="9" t="s">
        <v>428</v>
      </c>
      <c r="C288" s="9" t="s">
        <v>426</v>
      </c>
      <c r="D288" s="9">
        <v>12136</v>
      </c>
      <c r="E288" s="19">
        <v>43395</v>
      </c>
      <c r="F288" s="8">
        <v>11046000</v>
      </c>
      <c r="G288" s="20">
        <v>95318</v>
      </c>
      <c r="H288" s="9">
        <v>298180</v>
      </c>
      <c r="I288" s="19">
        <v>43399.159618055557</v>
      </c>
      <c r="J288" s="21" t="s">
        <v>33</v>
      </c>
      <c r="K288" s="21" t="s">
        <v>21</v>
      </c>
    </row>
    <row r="289" spans="1:11" s="22" customFormat="1" x14ac:dyDescent="0.25">
      <c r="A289" s="9">
        <v>288</v>
      </c>
      <c r="B289" s="9" t="s">
        <v>429</v>
      </c>
      <c r="C289" s="9" t="s">
        <v>427</v>
      </c>
      <c r="D289" s="23" t="s">
        <v>179</v>
      </c>
      <c r="E289" s="19">
        <v>43395</v>
      </c>
      <c r="F289" s="8">
        <v>4600000</v>
      </c>
      <c r="G289" s="20">
        <v>95418</v>
      </c>
      <c r="H289" s="9">
        <v>298180</v>
      </c>
      <c r="I289" s="19">
        <v>43399.159618055557</v>
      </c>
      <c r="J289" s="21" t="s">
        <v>33</v>
      </c>
      <c r="K289" s="21" t="s">
        <v>21</v>
      </c>
    </row>
    <row r="290" spans="1:11" s="22" customFormat="1" ht="30" x14ac:dyDescent="0.25">
      <c r="A290" s="9">
        <v>289</v>
      </c>
      <c r="B290" s="9" t="s">
        <v>254</v>
      </c>
      <c r="C290" s="9" t="s">
        <v>253</v>
      </c>
      <c r="D290" s="9">
        <v>462</v>
      </c>
      <c r="E290" s="19">
        <v>43395</v>
      </c>
      <c r="F290" s="8">
        <v>6700940.2300000004</v>
      </c>
      <c r="G290" s="20">
        <v>95518</v>
      </c>
      <c r="H290" s="9">
        <v>294269</v>
      </c>
      <c r="I290" s="19">
        <v>43399.159618055557</v>
      </c>
      <c r="J290" s="21" t="s">
        <v>247</v>
      </c>
      <c r="K290" s="21" t="s">
        <v>21</v>
      </c>
    </row>
    <row r="291" spans="1:11" s="22" customFormat="1" ht="30" x14ac:dyDescent="0.25">
      <c r="A291" s="9">
        <v>290</v>
      </c>
      <c r="B291" s="9" t="s">
        <v>109</v>
      </c>
      <c r="C291" s="9" t="s">
        <v>397</v>
      </c>
      <c r="D291" s="9" t="s">
        <v>430</v>
      </c>
      <c r="E291" s="19">
        <v>43395</v>
      </c>
      <c r="F291" s="8">
        <v>3810650</v>
      </c>
      <c r="G291" s="20" t="s">
        <v>431</v>
      </c>
      <c r="H291" s="9">
        <v>298004</v>
      </c>
      <c r="I291" s="19">
        <v>43399.159618055557</v>
      </c>
      <c r="J291" s="21" t="s">
        <v>33</v>
      </c>
      <c r="K291" s="21" t="s">
        <v>21</v>
      </c>
    </row>
    <row r="292" spans="1:11" s="22" customFormat="1" x14ac:dyDescent="0.25">
      <c r="A292" s="9">
        <v>291</v>
      </c>
      <c r="B292" s="9" t="s">
        <v>442</v>
      </c>
      <c r="C292" s="9" t="s">
        <v>441</v>
      </c>
      <c r="D292" s="9">
        <v>4121</v>
      </c>
      <c r="E292" s="19">
        <v>43397</v>
      </c>
      <c r="F292" s="8">
        <v>4933434</v>
      </c>
      <c r="G292" s="20">
        <v>95918</v>
      </c>
      <c r="H292" s="9">
        <v>300592</v>
      </c>
      <c r="I292" s="85">
        <v>43403.196840277778</v>
      </c>
      <c r="J292" s="21" t="s">
        <v>33</v>
      </c>
      <c r="K292" s="21" t="s">
        <v>21</v>
      </c>
    </row>
    <row r="293" spans="1:11" s="22" customFormat="1" ht="45" x14ac:dyDescent="0.25">
      <c r="A293" s="9">
        <v>292</v>
      </c>
      <c r="B293" s="9" t="s">
        <v>131</v>
      </c>
      <c r="C293" s="9" t="s">
        <v>323</v>
      </c>
      <c r="D293" s="9" t="s">
        <v>432</v>
      </c>
      <c r="E293" s="19">
        <v>43397</v>
      </c>
      <c r="F293" s="8">
        <v>2151422.2599999998</v>
      </c>
      <c r="G293" s="20" t="s">
        <v>450</v>
      </c>
      <c r="H293" s="9">
        <v>266309</v>
      </c>
      <c r="I293" s="19">
        <v>43403.196840277778</v>
      </c>
      <c r="J293" s="21" t="s">
        <v>247</v>
      </c>
      <c r="K293" s="21" t="s">
        <v>21</v>
      </c>
    </row>
    <row r="294" spans="1:11" s="22" customFormat="1" ht="30" x14ac:dyDescent="0.25">
      <c r="A294" s="9">
        <v>293</v>
      </c>
      <c r="B294" s="9" t="s">
        <v>49</v>
      </c>
      <c r="C294" s="9" t="s">
        <v>59</v>
      </c>
      <c r="D294" s="9" t="s">
        <v>434</v>
      </c>
      <c r="E294" s="19">
        <v>43397</v>
      </c>
      <c r="F294" s="8">
        <v>9250115.9700000007</v>
      </c>
      <c r="G294" s="20">
        <v>96218</v>
      </c>
      <c r="H294" s="29">
        <v>249329</v>
      </c>
      <c r="I294" s="50">
        <v>43413.235266203701</v>
      </c>
      <c r="J294" s="21" t="s">
        <v>27</v>
      </c>
      <c r="K294" s="21" t="s">
        <v>21</v>
      </c>
    </row>
    <row r="295" spans="1:11" s="22" customFormat="1" ht="45" x14ac:dyDescent="0.25">
      <c r="A295" s="9">
        <v>294</v>
      </c>
      <c r="B295" s="9" t="s">
        <v>50</v>
      </c>
      <c r="C295" s="9" t="s">
        <v>60</v>
      </c>
      <c r="D295" s="23" t="s">
        <v>435</v>
      </c>
      <c r="E295" s="19">
        <v>43397</v>
      </c>
      <c r="F295" s="8">
        <v>10054741.949999999</v>
      </c>
      <c r="G295" s="20">
        <v>96318</v>
      </c>
      <c r="H295" s="9">
        <v>249329</v>
      </c>
      <c r="I295" s="19">
        <v>43413.235266203701</v>
      </c>
      <c r="J295" s="21" t="s">
        <v>27</v>
      </c>
      <c r="K295" s="21" t="s">
        <v>21</v>
      </c>
    </row>
    <row r="296" spans="1:11" s="22" customFormat="1" ht="30" x14ac:dyDescent="0.25">
      <c r="A296" s="9">
        <v>295</v>
      </c>
      <c r="B296" s="9" t="s">
        <v>51</v>
      </c>
      <c r="C296" s="9" t="s">
        <v>61</v>
      </c>
      <c r="D296" s="23" t="s">
        <v>436</v>
      </c>
      <c r="E296" s="19">
        <v>43397</v>
      </c>
      <c r="F296" s="8">
        <v>5456374</v>
      </c>
      <c r="G296" s="20">
        <v>96418</v>
      </c>
      <c r="H296" s="9">
        <v>249329</v>
      </c>
      <c r="I296" s="19">
        <v>43413.235266203701</v>
      </c>
      <c r="J296" s="21" t="s">
        <v>27</v>
      </c>
      <c r="K296" s="21" t="s">
        <v>21</v>
      </c>
    </row>
    <row r="297" spans="1:11" s="22" customFormat="1" x14ac:dyDescent="0.25">
      <c r="A297" s="9">
        <v>296</v>
      </c>
      <c r="B297" s="9" t="s">
        <v>52</v>
      </c>
      <c r="C297" s="9" t="s">
        <v>62</v>
      </c>
      <c r="D297" s="23" t="s">
        <v>437</v>
      </c>
      <c r="E297" s="19">
        <v>43397</v>
      </c>
      <c r="F297" s="8">
        <v>11263760.470000001</v>
      </c>
      <c r="G297" s="20">
        <v>96518</v>
      </c>
      <c r="H297" s="9">
        <v>249329</v>
      </c>
      <c r="I297" s="19">
        <v>43413.235266203701</v>
      </c>
      <c r="J297" s="21" t="s">
        <v>27</v>
      </c>
      <c r="K297" s="21" t="s">
        <v>21</v>
      </c>
    </row>
    <row r="298" spans="1:11" s="22" customFormat="1" x14ac:dyDescent="0.25">
      <c r="A298" s="9">
        <v>297</v>
      </c>
      <c r="B298" s="9" t="s">
        <v>53</v>
      </c>
      <c r="C298" s="9" t="s">
        <v>74</v>
      </c>
      <c r="D298" s="9">
        <v>1549</v>
      </c>
      <c r="E298" s="19">
        <v>43397</v>
      </c>
      <c r="F298" s="8">
        <v>21624663.620000001</v>
      </c>
      <c r="G298" s="20">
        <v>96618</v>
      </c>
      <c r="H298" s="9">
        <v>249329</v>
      </c>
      <c r="I298" s="19">
        <v>43413.235266203701</v>
      </c>
      <c r="J298" s="21" t="s">
        <v>27</v>
      </c>
      <c r="K298" s="21" t="s">
        <v>21</v>
      </c>
    </row>
    <row r="299" spans="1:11" s="22" customFormat="1" x14ac:dyDescent="0.25">
      <c r="A299" s="9">
        <v>298</v>
      </c>
      <c r="B299" s="9" t="s">
        <v>53</v>
      </c>
      <c r="C299" s="9" t="s">
        <v>117</v>
      </c>
      <c r="D299" s="9">
        <v>1554</v>
      </c>
      <c r="E299" s="19">
        <v>43397</v>
      </c>
      <c r="F299" s="8">
        <v>1306199.03</v>
      </c>
      <c r="G299" s="20">
        <v>96718</v>
      </c>
      <c r="H299" s="9">
        <v>264089</v>
      </c>
      <c r="I299" s="19">
        <v>43413.235266203701</v>
      </c>
      <c r="J299" s="21" t="s">
        <v>27</v>
      </c>
      <c r="K299" s="21" t="s">
        <v>21</v>
      </c>
    </row>
    <row r="300" spans="1:11" s="22" customFormat="1" ht="30" x14ac:dyDescent="0.25">
      <c r="A300" s="9">
        <v>299</v>
      </c>
      <c r="B300" s="9" t="s">
        <v>39</v>
      </c>
      <c r="C300" s="9" t="s">
        <v>38</v>
      </c>
      <c r="D300" s="9" t="s">
        <v>452</v>
      </c>
      <c r="E300" s="19">
        <v>43399</v>
      </c>
      <c r="F300" s="8">
        <v>406711153</v>
      </c>
      <c r="G300" s="20" t="s">
        <v>453</v>
      </c>
      <c r="H300" s="9">
        <v>238449</v>
      </c>
      <c r="I300" s="19">
        <v>43404.174409722225</v>
      </c>
      <c r="J300" s="21" t="s">
        <v>33</v>
      </c>
      <c r="K300" s="21" t="s">
        <v>21</v>
      </c>
    </row>
    <row r="301" spans="1:11" s="22" customFormat="1" ht="30" x14ac:dyDescent="0.25">
      <c r="A301" s="9">
        <v>300</v>
      </c>
      <c r="B301" s="9" t="s">
        <v>40</v>
      </c>
      <c r="C301" s="9" t="s">
        <v>37</v>
      </c>
      <c r="D301" s="9" t="s">
        <v>451</v>
      </c>
      <c r="E301" s="19">
        <v>43399</v>
      </c>
      <c r="F301" s="8">
        <v>28821404.670000002</v>
      </c>
      <c r="G301" s="20" t="s">
        <v>454</v>
      </c>
      <c r="H301" s="9">
        <v>238449</v>
      </c>
      <c r="I301" s="19">
        <v>43404.174409722225</v>
      </c>
      <c r="J301" s="21" t="s">
        <v>33</v>
      </c>
      <c r="K301" s="21" t="s">
        <v>21</v>
      </c>
    </row>
    <row r="302" spans="1:11" s="22" customFormat="1" ht="30" x14ac:dyDescent="0.25">
      <c r="A302" s="9">
        <v>301</v>
      </c>
      <c r="B302" s="9" t="s">
        <v>299</v>
      </c>
      <c r="C302" s="9" t="s">
        <v>298</v>
      </c>
      <c r="D302" s="9">
        <v>16011055</v>
      </c>
      <c r="E302" s="19">
        <v>43399</v>
      </c>
      <c r="F302" s="8">
        <v>2710895</v>
      </c>
      <c r="G302" s="20">
        <v>97818</v>
      </c>
      <c r="H302" s="9">
        <v>294707</v>
      </c>
      <c r="I302" s="49">
        <v>43404.217974537038</v>
      </c>
      <c r="J302" s="21" t="s">
        <v>33</v>
      </c>
      <c r="K302" s="21" t="s">
        <v>21</v>
      </c>
    </row>
    <row r="303" spans="1:11" s="22" customFormat="1" x14ac:dyDescent="0.25">
      <c r="A303" s="9">
        <v>302</v>
      </c>
      <c r="B303" s="9" t="s">
        <v>54</v>
      </c>
      <c r="C303" s="9" t="s">
        <v>64</v>
      </c>
      <c r="D303" s="9" t="s">
        <v>438</v>
      </c>
      <c r="E303" s="19">
        <v>43399</v>
      </c>
      <c r="F303" s="8">
        <v>10392431.52</v>
      </c>
      <c r="G303" s="20">
        <v>97918</v>
      </c>
      <c r="H303" s="9">
        <v>249329</v>
      </c>
      <c r="I303" s="19">
        <v>43413.235266203701</v>
      </c>
      <c r="J303" s="21" t="s">
        <v>27</v>
      </c>
      <c r="K303" s="21" t="s">
        <v>21</v>
      </c>
    </row>
    <row r="304" spans="1:11" s="22" customFormat="1" ht="45" x14ac:dyDescent="0.25">
      <c r="A304" s="9">
        <v>303</v>
      </c>
      <c r="B304" s="9" t="s">
        <v>55</v>
      </c>
      <c r="C304" s="9" t="s">
        <v>65</v>
      </c>
      <c r="D304" s="9" t="s">
        <v>439</v>
      </c>
      <c r="E304" s="19">
        <v>43399</v>
      </c>
      <c r="F304" s="8">
        <v>6999116.8499999996</v>
      </c>
      <c r="G304" s="20">
        <v>98018</v>
      </c>
      <c r="H304" s="9">
        <v>249329</v>
      </c>
      <c r="I304" s="19">
        <v>43413.235266203701</v>
      </c>
      <c r="J304" s="21" t="s">
        <v>27</v>
      </c>
      <c r="K304" s="21" t="s">
        <v>21</v>
      </c>
    </row>
    <row r="305" spans="1:12" s="22" customFormat="1" ht="30" x14ac:dyDescent="0.25">
      <c r="A305" s="9">
        <v>304</v>
      </c>
      <c r="B305" s="9" t="s">
        <v>56</v>
      </c>
      <c r="C305" s="9" t="s">
        <v>66</v>
      </c>
      <c r="D305" s="9">
        <v>74224</v>
      </c>
      <c r="E305" s="19">
        <v>43399</v>
      </c>
      <c r="F305" s="8">
        <v>8555930.0999999996</v>
      </c>
      <c r="G305" s="20">
        <v>98118</v>
      </c>
      <c r="H305" s="9">
        <v>249329</v>
      </c>
      <c r="I305" s="19">
        <v>43413.235266203701</v>
      </c>
      <c r="J305" s="21" t="s">
        <v>27</v>
      </c>
      <c r="K305" s="21" t="s">
        <v>21</v>
      </c>
    </row>
    <row r="306" spans="1:12" s="22" customFormat="1" ht="30" x14ac:dyDescent="0.25">
      <c r="A306" s="9">
        <v>305</v>
      </c>
      <c r="B306" s="9" t="s">
        <v>57</v>
      </c>
      <c r="C306" s="9" t="s">
        <v>67</v>
      </c>
      <c r="D306" s="9">
        <v>90349</v>
      </c>
      <c r="E306" s="19">
        <v>43399</v>
      </c>
      <c r="F306" s="8">
        <v>9018790.1099999994</v>
      </c>
      <c r="G306" s="20">
        <v>98218</v>
      </c>
      <c r="H306" s="9">
        <v>249329</v>
      </c>
      <c r="I306" s="19">
        <v>43413.235266203701</v>
      </c>
      <c r="J306" s="21" t="s">
        <v>27</v>
      </c>
      <c r="K306" s="21" t="s">
        <v>21</v>
      </c>
    </row>
    <row r="307" spans="1:12" s="22" customFormat="1" x14ac:dyDescent="0.25">
      <c r="A307" s="9">
        <v>306</v>
      </c>
      <c r="B307" s="9" t="s">
        <v>75</v>
      </c>
      <c r="C307" s="9" t="s">
        <v>76</v>
      </c>
      <c r="D307" s="9">
        <v>14909</v>
      </c>
      <c r="E307" s="19">
        <v>43399</v>
      </c>
      <c r="F307" s="8">
        <v>7502251.6799999997</v>
      </c>
      <c r="G307" s="20">
        <v>98318</v>
      </c>
      <c r="H307" s="9">
        <v>249329</v>
      </c>
      <c r="I307" s="19">
        <v>43413.235266203701</v>
      </c>
      <c r="J307" s="21" t="s">
        <v>27</v>
      </c>
      <c r="K307" s="21" t="s">
        <v>21</v>
      </c>
    </row>
    <row r="308" spans="1:12" s="22" customFormat="1" x14ac:dyDescent="0.25">
      <c r="A308" s="9">
        <v>307</v>
      </c>
      <c r="B308" s="9" t="s">
        <v>75</v>
      </c>
      <c r="C308" s="9" t="s">
        <v>77</v>
      </c>
      <c r="D308" s="9">
        <v>119760</v>
      </c>
      <c r="E308" s="19">
        <v>43399</v>
      </c>
      <c r="F308" s="8">
        <v>26340279.079999998</v>
      </c>
      <c r="G308" s="20">
        <v>98418</v>
      </c>
      <c r="H308" s="9">
        <v>249329</v>
      </c>
      <c r="I308" s="19">
        <v>43413.235266203701</v>
      </c>
      <c r="J308" s="21" t="s">
        <v>27</v>
      </c>
      <c r="K308" s="21"/>
    </row>
    <row r="309" spans="1:12" s="22" customFormat="1" x14ac:dyDescent="0.25">
      <c r="A309" s="9">
        <v>308</v>
      </c>
      <c r="B309" s="9" t="s">
        <v>75</v>
      </c>
      <c r="C309" s="9" t="s">
        <v>78</v>
      </c>
      <c r="D309" s="9">
        <v>119754</v>
      </c>
      <c r="E309" s="19">
        <v>43399</v>
      </c>
      <c r="F309" s="8">
        <v>957143.28</v>
      </c>
      <c r="G309" s="20">
        <v>98518</v>
      </c>
      <c r="H309" s="9">
        <v>266549</v>
      </c>
      <c r="I309" s="19">
        <v>43413.235266203701</v>
      </c>
      <c r="J309" s="21" t="s">
        <v>27</v>
      </c>
      <c r="K309" s="21" t="s">
        <v>21</v>
      </c>
    </row>
    <row r="310" spans="1:12" s="22" customFormat="1" ht="45" x14ac:dyDescent="0.25">
      <c r="A310" s="9">
        <v>309</v>
      </c>
      <c r="B310" s="9" t="s">
        <v>80</v>
      </c>
      <c r="C310" s="9" t="s">
        <v>81</v>
      </c>
      <c r="D310" s="9">
        <v>70830</v>
      </c>
      <c r="E310" s="19">
        <v>43399</v>
      </c>
      <c r="F310" s="8">
        <v>10130000.76</v>
      </c>
      <c r="G310" s="20">
        <v>98618</v>
      </c>
      <c r="H310" s="27">
        <v>266309</v>
      </c>
      <c r="I310" s="19">
        <v>43413.235266203701</v>
      </c>
      <c r="J310" s="21" t="s">
        <v>27</v>
      </c>
      <c r="K310" s="21" t="s">
        <v>21</v>
      </c>
    </row>
    <row r="311" spans="1:12" s="22" customFormat="1" ht="30" x14ac:dyDescent="0.25">
      <c r="A311" s="9">
        <v>310</v>
      </c>
      <c r="B311" s="9" t="s">
        <v>48</v>
      </c>
      <c r="C311" s="9" t="s">
        <v>58</v>
      </c>
      <c r="D311" s="23" t="s">
        <v>433</v>
      </c>
      <c r="E311" s="19">
        <v>43399</v>
      </c>
      <c r="F311" s="8">
        <v>8946595.7899999991</v>
      </c>
      <c r="G311" s="20" t="s">
        <v>455</v>
      </c>
      <c r="H311" s="27">
        <v>249329</v>
      </c>
      <c r="I311" s="19">
        <v>43413.235266203701</v>
      </c>
      <c r="J311" s="21" t="s">
        <v>27</v>
      </c>
      <c r="K311" s="21" t="s">
        <v>21</v>
      </c>
    </row>
    <row r="312" spans="1:12" s="22" customFormat="1" ht="30" x14ac:dyDescent="0.25">
      <c r="A312" s="9">
        <v>311</v>
      </c>
      <c r="B312" s="9" t="s">
        <v>205</v>
      </c>
      <c r="C312" s="9" t="s">
        <v>206</v>
      </c>
      <c r="D312" s="9" t="s">
        <v>440</v>
      </c>
      <c r="E312" s="19">
        <v>43399</v>
      </c>
      <c r="F312" s="8">
        <v>176161991.44</v>
      </c>
      <c r="G312" s="20">
        <v>102118</v>
      </c>
      <c r="H312" s="27">
        <v>295632</v>
      </c>
      <c r="I312" s="19">
        <v>43418.436076388891</v>
      </c>
      <c r="J312" s="21" t="s">
        <v>27</v>
      </c>
      <c r="K312" s="21" t="s">
        <v>21</v>
      </c>
      <c r="L312" s="22" t="s">
        <v>464</v>
      </c>
    </row>
    <row r="313" spans="1:12" s="22" customFormat="1" ht="30" x14ac:dyDescent="0.25">
      <c r="A313" s="9">
        <v>312</v>
      </c>
      <c r="B313" s="9" t="s">
        <v>275</v>
      </c>
      <c r="C313" s="9" t="s">
        <v>274</v>
      </c>
      <c r="D313" s="9">
        <v>221</v>
      </c>
      <c r="E313" s="19">
        <v>43399</v>
      </c>
      <c r="F313" s="8">
        <v>150000000</v>
      </c>
      <c r="G313" s="20">
        <v>99018</v>
      </c>
      <c r="H313" s="27">
        <v>295632</v>
      </c>
      <c r="I313" s="49"/>
      <c r="J313" s="21" t="s">
        <v>27</v>
      </c>
      <c r="K313" s="21" t="s">
        <v>21</v>
      </c>
    </row>
    <row r="314" spans="1:12" s="22" customFormat="1" x14ac:dyDescent="0.25">
      <c r="A314" s="9">
        <v>313</v>
      </c>
      <c r="B314" s="9" t="s">
        <v>442</v>
      </c>
      <c r="C314" s="9" t="s">
        <v>441</v>
      </c>
      <c r="D314" s="9">
        <v>4120</v>
      </c>
      <c r="E314" s="19">
        <v>43399</v>
      </c>
      <c r="F314" s="8">
        <v>13929696</v>
      </c>
      <c r="G314" s="20">
        <v>99118</v>
      </c>
      <c r="H314" s="27">
        <v>300592</v>
      </c>
      <c r="I314" s="19">
        <v>43427.177199074074</v>
      </c>
      <c r="J314" s="21" t="s">
        <v>27</v>
      </c>
      <c r="K314" s="21" t="s">
        <v>21</v>
      </c>
    </row>
    <row r="315" spans="1:12" s="22" customFormat="1" ht="30" x14ac:dyDescent="0.25">
      <c r="A315" s="9">
        <v>314</v>
      </c>
      <c r="B315" s="9" t="s">
        <v>254</v>
      </c>
      <c r="C315" s="9" t="s">
        <v>253</v>
      </c>
      <c r="D315" s="9" t="s">
        <v>443</v>
      </c>
      <c r="E315" s="19">
        <v>43399</v>
      </c>
      <c r="F315" s="8">
        <v>9317630.6999999993</v>
      </c>
      <c r="G315" s="20">
        <v>99218</v>
      </c>
      <c r="H315" s="27">
        <v>294269</v>
      </c>
      <c r="I315" s="19">
        <v>43427.177199074074</v>
      </c>
      <c r="J315" s="21" t="s">
        <v>27</v>
      </c>
      <c r="K315" s="21" t="s">
        <v>21</v>
      </c>
    </row>
    <row r="316" spans="1:12" s="22" customFormat="1" ht="30" x14ac:dyDescent="0.25">
      <c r="A316" s="9">
        <v>315</v>
      </c>
      <c r="B316" s="9" t="s">
        <v>158</v>
      </c>
      <c r="C316" s="9" t="s">
        <v>157</v>
      </c>
      <c r="D316" s="9" t="s">
        <v>444</v>
      </c>
      <c r="E316" s="19">
        <v>43399</v>
      </c>
      <c r="F316" s="8">
        <v>34967825</v>
      </c>
      <c r="G316" s="20" t="s">
        <v>456</v>
      </c>
      <c r="H316" s="27">
        <v>295864</v>
      </c>
      <c r="I316" s="19">
        <v>43427.153182870374</v>
      </c>
      <c r="J316" s="21" t="s">
        <v>27</v>
      </c>
      <c r="K316" s="21" t="s">
        <v>21</v>
      </c>
    </row>
    <row r="317" spans="1:12" s="22" customFormat="1" x14ac:dyDescent="0.25">
      <c r="A317" s="9">
        <v>316</v>
      </c>
      <c r="B317" s="9" t="s">
        <v>127</v>
      </c>
      <c r="C317" s="9" t="s">
        <v>126</v>
      </c>
      <c r="D317" s="9">
        <v>1701</v>
      </c>
      <c r="E317" s="19">
        <v>43399</v>
      </c>
      <c r="F317" s="8">
        <v>8003758</v>
      </c>
      <c r="G317" s="20">
        <v>99518</v>
      </c>
      <c r="H317" s="27">
        <v>290589</v>
      </c>
      <c r="I317" s="19">
        <v>43427.153182870374</v>
      </c>
      <c r="J317" s="21" t="s">
        <v>27</v>
      </c>
      <c r="K317" s="21" t="s">
        <v>21</v>
      </c>
    </row>
    <row r="318" spans="1:12" s="22" customFormat="1" ht="21.75" customHeight="1" x14ac:dyDescent="0.25">
      <c r="A318" s="9">
        <v>317</v>
      </c>
      <c r="B318" s="9" t="s">
        <v>29</v>
      </c>
      <c r="C318" s="9" t="s">
        <v>30</v>
      </c>
      <c r="D318" s="23" t="s">
        <v>445</v>
      </c>
      <c r="E318" s="19">
        <v>43399</v>
      </c>
      <c r="F318" s="8">
        <v>1896876</v>
      </c>
      <c r="G318" s="20">
        <v>99618</v>
      </c>
      <c r="H318" s="27">
        <v>301838</v>
      </c>
      <c r="I318" s="19">
        <v>43427.153182870374</v>
      </c>
      <c r="J318" s="21" t="s">
        <v>27</v>
      </c>
      <c r="K318" s="21" t="s">
        <v>21</v>
      </c>
    </row>
    <row r="319" spans="1:12" s="22" customFormat="1" x14ac:dyDescent="0.25">
      <c r="A319" s="9">
        <v>318</v>
      </c>
      <c r="B319" s="9" t="s">
        <v>26</v>
      </c>
      <c r="C319" s="9" t="s">
        <v>25</v>
      </c>
      <c r="D319" s="9">
        <v>154512</v>
      </c>
      <c r="E319" s="19">
        <v>43399</v>
      </c>
      <c r="F319" s="8">
        <v>1090250</v>
      </c>
      <c r="G319" s="20">
        <v>99718</v>
      </c>
      <c r="H319" s="27">
        <v>248669</v>
      </c>
      <c r="I319" s="19">
        <v>43427.153182870374</v>
      </c>
      <c r="J319" s="21" t="s">
        <v>27</v>
      </c>
      <c r="K319" s="21" t="s">
        <v>21</v>
      </c>
    </row>
    <row r="320" spans="1:12" s="22" customFormat="1" x14ac:dyDescent="0.25">
      <c r="A320" s="9">
        <v>319</v>
      </c>
      <c r="B320" s="9" t="s">
        <v>447</v>
      </c>
      <c r="C320" s="9" t="s">
        <v>446</v>
      </c>
      <c r="D320" s="9" t="s">
        <v>448</v>
      </c>
      <c r="E320" s="19">
        <v>43399</v>
      </c>
      <c r="F320" s="8">
        <v>33000000</v>
      </c>
      <c r="G320" s="20">
        <v>99818</v>
      </c>
      <c r="H320" s="27">
        <v>295863</v>
      </c>
      <c r="I320" s="19">
        <v>43427.153182870374</v>
      </c>
      <c r="J320" s="21" t="s">
        <v>27</v>
      </c>
      <c r="K320" s="21" t="s">
        <v>21</v>
      </c>
    </row>
    <row r="321" spans="1:12" s="22" customFormat="1" x14ac:dyDescent="0.25">
      <c r="A321" s="9">
        <v>320</v>
      </c>
      <c r="B321" s="9" t="s">
        <v>43</v>
      </c>
      <c r="C321" s="9" t="s">
        <v>44</v>
      </c>
      <c r="D321" s="9" t="s">
        <v>449</v>
      </c>
      <c r="E321" s="19">
        <v>43399</v>
      </c>
      <c r="F321" s="8">
        <v>32548880</v>
      </c>
      <c r="G321" s="20">
        <v>99918</v>
      </c>
      <c r="H321" s="27">
        <v>248669</v>
      </c>
      <c r="I321" s="19"/>
      <c r="J321" s="21" t="s">
        <v>27</v>
      </c>
      <c r="K321" s="21" t="s">
        <v>21</v>
      </c>
    </row>
    <row r="322" spans="1:12" s="22" customFormat="1" ht="142.5" customHeight="1" x14ac:dyDescent="0.25">
      <c r="A322" s="9">
        <v>321</v>
      </c>
      <c r="B322" s="9" t="s">
        <v>131</v>
      </c>
      <c r="C322" s="9" t="s">
        <v>323</v>
      </c>
      <c r="D322" s="9" t="s">
        <v>458</v>
      </c>
      <c r="E322" s="19">
        <v>43402</v>
      </c>
      <c r="F322" s="8">
        <v>221877226.96000001</v>
      </c>
      <c r="G322" s="20" t="s">
        <v>461</v>
      </c>
      <c r="H322" s="27">
        <v>266309</v>
      </c>
      <c r="I322" s="19"/>
      <c r="J322" s="21" t="s">
        <v>27</v>
      </c>
      <c r="K322" s="21" t="s">
        <v>21</v>
      </c>
      <c r="L322" s="67" t="s">
        <v>457</v>
      </c>
    </row>
    <row r="323" spans="1:12" s="22" customFormat="1" ht="30" x14ac:dyDescent="0.25">
      <c r="A323" s="9">
        <v>322</v>
      </c>
      <c r="B323" s="9" t="s">
        <v>39</v>
      </c>
      <c r="C323" s="9" t="s">
        <v>38</v>
      </c>
      <c r="D323" s="9" t="s">
        <v>459</v>
      </c>
      <c r="E323" s="19">
        <v>43402</v>
      </c>
      <c r="F323" s="8">
        <v>54474649.079999998</v>
      </c>
      <c r="G323" s="20" t="s">
        <v>462</v>
      </c>
      <c r="H323" s="27">
        <v>238449</v>
      </c>
      <c r="I323" s="19"/>
      <c r="J323" s="21" t="s">
        <v>27</v>
      </c>
      <c r="K323" s="21" t="s">
        <v>21</v>
      </c>
    </row>
    <row r="324" spans="1:12" s="22" customFormat="1" ht="30" x14ac:dyDescent="0.25">
      <c r="A324" s="9">
        <v>323</v>
      </c>
      <c r="B324" s="9" t="s">
        <v>40</v>
      </c>
      <c r="C324" s="9" t="s">
        <v>37</v>
      </c>
      <c r="D324" s="9" t="s">
        <v>460</v>
      </c>
      <c r="E324" s="19">
        <v>43402</v>
      </c>
      <c r="F324" s="8">
        <v>134596483.72999999</v>
      </c>
      <c r="G324" s="20" t="s">
        <v>463</v>
      </c>
      <c r="H324" s="27">
        <v>238449</v>
      </c>
      <c r="I324" s="50"/>
      <c r="J324" s="21" t="s">
        <v>27</v>
      </c>
      <c r="K324" s="21" t="s">
        <v>21</v>
      </c>
    </row>
    <row r="325" spans="1:12" s="22" customFormat="1" x14ac:dyDescent="0.25">
      <c r="A325" s="9">
        <v>324</v>
      </c>
      <c r="B325" s="9" t="s">
        <v>474</v>
      </c>
      <c r="C325" s="9" t="s">
        <v>473</v>
      </c>
      <c r="D325" s="23" t="s">
        <v>475</v>
      </c>
      <c r="E325" s="19">
        <v>43425</v>
      </c>
      <c r="F325" s="8">
        <v>5000000</v>
      </c>
      <c r="G325" s="20">
        <v>104918</v>
      </c>
      <c r="H325" s="27">
        <v>302098</v>
      </c>
      <c r="I325" s="19">
        <v>43431.268969907411</v>
      </c>
      <c r="J325" s="21" t="s">
        <v>33</v>
      </c>
      <c r="K325" s="21" t="s">
        <v>22</v>
      </c>
    </row>
    <row r="326" spans="1:12" s="22" customFormat="1" x14ac:dyDescent="0.25">
      <c r="A326" s="9">
        <v>325</v>
      </c>
      <c r="B326" s="9" t="s">
        <v>40</v>
      </c>
      <c r="C326" s="9" t="s">
        <v>37</v>
      </c>
      <c r="D326" s="9" t="s">
        <v>476</v>
      </c>
      <c r="E326" s="19">
        <v>43425</v>
      </c>
      <c r="F326" s="8">
        <v>251086248.56</v>
      </c>
      <c r="G326" s="20" t="s">
        <v>484</v>
      </c>
      <c r="H326" s="27">
        <v>300839</v>
      </c>
      <c r="I326" s="19">
        <v>43432.14980324074</v>
      </c>
      <c r="J326" s="21" t="s">
        <v>33</v>
      </c>
      <c r="K326" s="21" t="s">
        <v>22</v>
      </c>
      <c r="L326" s="22" t="s">
        <v>485</v>
      </c>
    </row>
    <row r="327" spans="1:12" s="22" customFormat="1" ht="30" x14ac:dyDescent="0.25">
      <c r="A327" s="9">
        <v>326</v>
      </c>
      <c r="B327" s="9" t="s">
        <v>109</v>
      </c>
      <c r="C327" s="9" t="s">
        <v>397</v>
      </c>
      <c r="D327" s="23" t="s">
        <v>477</v>
      </c>
      <c r="E327" s="19">
        <v>43425</v>
      </c>
      <c r="F327" s="8">
        <v>3878000</v>
      </c>
      <c r="G327" s="20" t="s">
        <v>483</v>
      </c>
      <c r="H327" s="27">
        <v>298004</v>
      </c>
      <c r="I327" s="19">
        <v>43432.207766203705</v>
      </c>
      <c r="J327" s="21" t="s">
        <v>33</v>
      </c>
      <c r="K327" s="21" t="s">
        <v>22</v>
      </c>
    </row>
    <row r="328" spans="1:12" s="22" customFormat="1" ht="45" x14ac:dyDescent="0.25">
      <c r="A328" s="9">
        <v>327</v>
      </c>
      <c r="B328" s="9" t="s">
        <v>478</v>
      </c>
      <c r="C328" s="9" t="s">
        <v>479</v>
      </c>
      <c r="D328" s="23" t="s">
        <v>480</v>
      </c>
      <c r="E328" s="19">
        <v>43425</v>
      </c>
      <c r="F328" s="8">
        <v>432101839.92000002</v>
      </c>
      <c r="G328" s="20" t="s">
        <v>486</v>
      </c>
      <c r="H328" s="27">
        <v>298620</v>
      </c>
      <c r="I328" s="19">
        <v>43432.207766203705</v>
      </c>
      <c r="J328" s="21" t="s">
        <v>33</v>
      </c>
      <c r="K328" s="21" t="s">
        <v>22</v>
      </c>
    </row>
    <row r="329" spans="1:12" s="22" customFormat="1" ht="30" x14ac:dyDescent="0.25">
      <c r="A329" s="9">
        <v>328</v>
      </c>
      <c r="B329" s="9" t="s">
        <v>238</v>
      </c>
      <c r="C329" s="9" t="s">
        <v>239</v>
      </c>
      <c r="D329" s="9" t="s">
        <v>481</v>
      </c>
      <c r="E329" s="19">
        <v>43425</v>
      </c>
      <c r="F329" s="8">
        <v>143988428.72</v>
      </c>
      <c r="G329" s="20" t="s">
        <v>487</v>
      </c>
      <c r="H329" s="9">
        <v>295326</v>
      </c>
      <c r="I329" s="19">
        <v>43432.207766203705</v>
      </c>
      <c r="J329" s="21" t="s">
        <v>247</v>
      </c>
      <c r="K329" s="21" t="s">
        <v>22</v>
      </c>
    </row>
    <row r="330" spans="1:12" s="22" customFormat="1" x14ac:dyDescent="0.25">
      <c r="A330" s="9">
        <v>329</v>
      </c>
      <c r="B330" s="9" t="s">
        <v>488</v>
      </c>
      <c r="C330" s="9" t="s">
        <v>489</v>
      </c>
      <c r="D330" s="23" t="s">
        <v>490</v>
      </c>
      <c r="E330" s="19">
        <v>43427</v>
      </c>
      <c r="F330" s="8">
        <v>99679605.170000002</v>
      </c>
      <c r="G330" s="20">
        <v>106418</v>
      </c>
      <c r="H330" s="27">
        <v>302010</v>
      </c>
      <c r="I330" s="19">
        <v>43432.207766203705</v>
      </c>
      <c r="J330" s="21" t="s">
        <v>33</v>
      </c>
      <c r="K330" s="21" t="s">
        <v>22</v>
      </c>
    </row>
    <row r="331" spans="1:12" s="22" customFormat="1" x14ac:dyDescent="0.25">
      <c r="A331" s="9">
        <v>330</v>
      </c>
      <c r="B331" s="9" t="s">
        <v>478</v>
      </c>
      <c r="C331" s="9" t="s">
        <v>479</v>
      </c>
      <c r="D331" s="9" t="s">
        <v>491</v>
      </c>
      <c r="E331" s="19">
        <v>43427</v>
      </c>
      <c r="F331" s="8">
        <v>88657681.079999998</v>
      </c>
      <c r="G331" s="20" t="s">
        <v>492</v>
      </c>
      <c r="H331" s="27">
        <v>298620</v>
      </c>
      <c r="I331" s="19">
        <v>43432.207766203705</v>
      </c>
      <c r="J331" s="21" t="s">
        <v>33</v>
      </c>
      <c r="K331" s="21" t="s">
        <v>22</v>
      </c>
    </row>
    <row r="332" spans="1:12" s="22" customFormat="1" x14ac:dyDescent="0.25">
      <c r="A332" s="9">
        <v>331</v>
      </c>
      <c r="B332" s="9" t="s">
        <v>53</v>
      </c>
      <c r="C332" s="9" t="s">
        <v>117</v>
      </c>
      <c r="D332" s="9">
        <v>1580</v>
      </c>
      <c r="E332" s="19">
        <v>43428</v>
      </c>
      <c r="F332" s="8">
        <v>142765.57999999999</v>
      </c>
      <c r="G332" s="20">
        <v>106718</v>
      </c>
      <c r="H332" s="9">
        <v>264089</v>
      </c>
      <c r="I332" s="50">
        <v>43432.207766203705</v>
      </c>
      <c r="J332" s="21" t="s">
        <v>27</v>
      </c>
      <c r="K332" s="21" t="s">
        <v>22</v>
      </c>
    </row>
    <row r="333" spans="1:12" s="22" customFormat="1" ht="30" x14ac:dyDescent="0.25">
      <c r="A333" s="9">
        <v>332</v>
      </c>
      <c r="B333" s="9" t="s">
        <v>83</v>
      </c>
      <c r="C333" s="9" t="s">
        <v>82</v>
      </c>
      <c r="D333" s="9" t="s">
        <v>514</v>
      </c>
      <c r="E333" s="19">
        <v>43428</v>
      </c>
      <c r="F333" s="8">
        <v>4728500</v>
      </c>
      <c r="G333" s="20">
        <v>106818</v>
      </c>
      <c r="H333" s="9">
        <v>273269</v>
      </c>
      <c r="I333" s="81">
        <v>43432.207766203705</v>
      </c>
      <c r="J333" s="21" t="s">
        <v>347</v>
      </c>
      <c r="K333" s="21" t="s">
        <v>22</v>
      </c>
    </row>
    <row r="334" spans="1:12" s="22" customFormat="1" ht="30" x14ac:dyDescent="0.25">
      <c r="A334" s="9">
        <v>333</v>
      </c>
      <c r="B334" s="9" t="s">
        <v>158</v>
      </c>
      <c r="C334" s="9" t="s">
        <v>157</v>
      </c>
      <c r="D334" s="9" t="s">
        <v>520</v>
      </c>
      <c r="E334" s="19">
        <v>43428</v>
      </c>
      <c r="F334" s="8">
        <v>938268</v>
      </c>
      <c r="G334" s="20">
        <v>106918</v>
      </c>
      <c r="H334" s="9">
        <v>295864</v>
      </c>
      <c r="I334" s="81">
        <v>43432.207766203705</v>
      </c>
      <c r="J334" s="21" t="s">
        <v>27</v>
      </c>
      <c r="K334" s="21" t="s">
        <v>22</v>
      </c>
    </row>
    <row r="335" spans="1:12" s="22" customFormat="1" ht="30" x14ac:dyDescent="0.25">
      <c r="A335" s="9">
        <v>334</v>
      </c>
      <c r="B335" s="9" t="s">
        <v>238</v>
      </c>
      <c r="C335" s="9" t="s">
        <v>239</v>
      </c>
      <c r="D335" s="9" t="s">
        <v>522</v>
      </c>
      <c r="E335" s="19">
        <v>43428</v>
      </c>
      <c r="F335" s="8">
        <v>653254.81999999995</v>
      </c>
      <c r="G335" s="20">
        <v>107018</v>
      </c>
      <c r="H335" s="9">
        <v>295326</v>
      </c>
      <c r="I335" s="82">
        <v>43432.207766203705</v>
      </c>
      <c r="J335" s="21" t="s">
        <v>347</v>
      </c>
      <c r="K335" s="21" t="s">
        <v>22</v>
      </c>
    </row>
    <row r="336" spans="1:12" s="22" customFormat="1" x14ac:dyDescent="0.25">
      <c r="A336" s="9">
        <v>335</v>
      </c>
      <c r="B336" s="9" t="s">
        <v>517</v>
      </c>
      <c r="C336" s="9" t="s">
        <v>518</v>
      </c>
      <c r="D336" s="9" t="s">
        <v>519</v>
      </c>
      <c r="E336" s="19">
        <v>43428</v>
      </c>
      <c r="F336" s="8">
        <v>443466</v>
      </c>
      <c r="G336" s="20">
        <v>107118</v>
      </c>
      <c r="H336" s="9">
        <v>300141</v>
      </c>
      <c r="I336" s="50">
        <v>43432.207766203705</v>
      </c>
      <c r="J336" s="21" t="s">
        <v>27</v>
      </c>
      <c r="K336" s="21" t="s">
        <v>22</v>
      </c>
    </row>
    <row r="337" spans="1:12" s="22" customFormat="1" x14ac:dyDescent="0.25">
      <c r="A337" s="9">
        <v>336</v>
      </c>
      <c r="B337" s="9" t="s">
        <v>525</v>
      </c>
      <c r="C337" s="9" t="s">
        <v>524</v>
      </c>
      <c r="D337" s="9" t="s">
        <v>526</v>
      </c>
      <c r="E337" s="19">
        <v>43428</v>
      </c>
      <c r="F337" s="8">
        <v>3420000</v>
      </c>
      <c r="G337" s="20">
        <v>107218</v>
      </c>
      <c r="H337" s="27">
        <v>297942</v>
      </c>
      <c r="I337" s="19">
        <v>43432.207766203705</v>
      </c>
      <c r="J337" s="21" t="s">
        <v>27</v>
      </c>
      <c r="K337" s="21" t="s">
        <v>22</v>
      </c>
    </row>
    <row r="338" spans="1:12" s="22" customFormat="1" ht="30" x14ac:dyDescent="0.25">
      <c r="A338" s="9">
        <v>337</v>
      </c>
      <c r="B338" s="9" t="s">
        <v>205</v>
      </c>
      <c r="C338" s="9" t="s">
        <v>206</v>
      </c>
      <c r="D338" s="9" t="s">
        <v>493</v>
      </c>
      <c r="E338" s="19">
        <v>43427</v>
      </c>
      <c r="F338" s="8">
        <v>275949545.19999999</v>
      </c>
      <c r="G338" s="20">
        <v>107318</v>
      </c>
      <c r="H338" s="27">
        <v>295632</v>
      </c>
      <c r="I338" s="19"/>
      <c r="J338" s="21" t="s">
        <v>27</v>
      </c>
      <c r="K338" s="21" t="s">
        <v>22</v>
      </c>
    </row>
    <row r="339" spans="1:12" s="22" customFormat="1" ht="30" x14ac:dyDescent="0.25">
      <c r="A339" s="9">
        <v>338</v>
      </c>
      <c r="B339" s="9" t="s">
        <v>307</v>
      </c>
      <c r="C339" s="9" t="s">
        <v>308</v>
      </c>
      <c r="D339" s="9" t="s">
        <v>494</v>
      </c>
      <c r="E339" s="19">
        <v>43427</v>
      </c>
      <c r="F339" s="8">
        <v>101586600.98999999</v>
      </c>
      <c r="G339" s="20">
        <v>107418</v>
      </c>
      <c r="H339" s="9">
        <v>295632</v>
      </c>
      <c r="I339" s="19"/>
      <c r="J339" s="21" t="s">
        <v>27</v>
      </c>
      <c r="K339" s="21" t="s">
        <v>22</v>
      </c>
    </row>
    <row r="340" spans="1:12" s="22" customFormat="1" ht="30" x14ac:dyDescent="0.25">
      <c r="A340" s="9">
        <v>339</v>
      </c>
      <c r="B340" s="9" t="s">
        <v>495</v>
      </c>
      <c r="C340" s="9" t="s">
        <v>25</v>
      </c>
      <c r="D340" s="9" t="s">
        <v>496</v>
      </c>
      <c r="E340" s="19">
        <v>43427</v>
      </c>
      <c r="F340" s="8">
        <v>14208285</v>
      </c>
      <c r="G340" s="20">
        <v>107518</v>
      </c>
      <c r="H340" s="9">
        <v>301661</v>
      </c>
      <c r="I340" s="19"/>
      <c r="J340" s="21" t="s">
        <v>27</v>
      </c>
      <c r="K340" s="21" t="s">
        <v>22</v>
      </c>
    </row>
    <row r="341" spans="1:12" s="22" customFormat="1" ht="60" x14ac:dyDescent="0.25">
      <c r="A341" s="9">
        <v>340</v>
      </c>
      <c r="B341" s="9" t="s">
        <v>94</v>
      </c>
      <c r="C341" s="9" t="s">
        <v>93</v>
      </c>
      <c r="D341" s="9" t="s">
        <v>499</v>
      </c>
      <c r="E341" s="19">
        <v>43427</v>
      </c>
      <c r="F341" s="8">
        <v>46171999.479999997</v>
      </c>
      <c r="G341" s="20" t="s">
        <v>527</v>
      </c>
      <c r="H341" s="9" t="s">
        <v>498</v>
      </c>
      <c r="I341" s="19">
        <v>43439.180300925924</v>
      </c>
      <c r="J341" s="21" t="s">
        <v>174</v>
      </c>
      <c r="K341" s="21" t="s">
        <v>22</v>
      </c>
    </row>
    <row r="342" spans="1:12" s="22" customFormat="1" ht="45" x14ac:dyDescent="0.25">
      <c r="A342" s="9">
        <v>341</v>
      </c>
      <c r="B342" s="9" t="s">
        <v>417</v>
      </c>
      <c r="C342" s="9" t="s">
        <v>93</v>
      </c>
      <c r="D342" s="9" t="s">
        <v>497</v>
      </c>
      <c r="E342" s="19">
        <v>43427</v>
      </c>
      <c r="F342" s="8">
        <v>58309219.740000002</v>
      </c>
      <c r="G342" s="20" t="s">
        <v>529</v>
      </c>
      <c r="H342" s="9">
        <v>294269</v>
      </c>
      <c r="I342" s="19">
        <v>43439.180300925924</v>
      </c>
      <c r="J342" s="21" t="s">
        <v>174</v>
      </c>
      <c r="K342" s="21" t="s">
        <v>22</v>
      </c>
    </row>
    <row r="343" spans="1:12" s="22" customFormat="1" ht="49.5" customHeight="1" x14ac:dyDescent="0.25">
      <c r="A343" s="9">
        <v>342</v>
      </c>
      <c r="B343" s="9" t="s">
        <v>40</v>
      </c>
      <c r="C343" s="9" t="s">
        <v>37</v>
      </c>
      <c r="D343" s="9" t="s">
        <v>500</v>
      </c>
      <c r="E343" s="19">
        <v>43427</v>
      </c>
      <c r="F343" s="8">
        <v>276315521.79000002</v>
      </c>
      <c r="G343" s="20" t="s">
        <v>528</v>
      </c>
      <c r="H343" s="27">
        <v>300839</v>
      </c>
      <c r="I343" s="19"/>
      <c r="J343" s="21" t="s">
        <v>27</v>
      </c>
      <c r="K343" s="21" t="s">
        <v>22</v>
      </c>
    </row>
    <row r="344" spans="1:12" s="22" customFormat="1" ht="30" x14ac:dyDescent="0.25">
      <c r="A344" s="9">
        <v>343</v>
      </c>
      <c r="B344" s="9" t="s">
        <v>39</v>
      </c>
      <c r="C344" s="9" t="s">
        <v>38</v>
      </c>
      <c r="D344" s="23" t="s">
        <v>501</v>
      </c>
      <c r="E344" s="19">
        <v>43427</v>
      </c>
      <c r="F344" s="8">
        <v>494485429.49000001</v>
      </c>
      <c r="G344" s="20">
        <v>108818</v>
      </c>
      <c r="H344" s="9">
        <v>295328</v>
      </c>
      <c r="I344" s="50"/>
      <c r="J344" s="21" t="s">
        <v>27</v>
      </c>
      <c r="K344" s="21" t="s">
        <v>22</v>
      </c>
    </row>
    <row r="345" spans="1:12" s="22" customFormat="1" ht="45" x14ac:dyDescent="0.25">
      <c r="A345" s="9">
        <v>344</v>
      </c>
      <c r="B345" s="9" t="s">
        <v>34</v>
      </c>
      <c r="C345" s="9" t="s">
        <v>35</v>
      </c>
      <c r="D345" s="9" t="s">
        <v>504</v>
      </c>
      <c r="E345" s="19">
        <v>43427</v>
      </c>
      <c r="F345" s="8">
        <v>171083233.16</v>
      </c>
      <c r="G345" s="20">
        <v>108918</v>
      </c>
      <c r="H345" s="9">
        <v>249309</v>
      </c>
      <c r="I345" s="50"/>
      <c r="J345" s="21" t="s">
        <v>27</v>
      </c>
      <c r="K345" s="21" t="s">
        <v>22</v>
      </c>
    </row>
    <row r="346" spans="1:12" s="22" customFormat="1" x14ac:dyDescent="0.25">
      <c r="A346" s="9">
        <v>345</v>
      </c>
      <c r="B346" s="9" t="s">
        <v>506</v>
      </c>
      <c r="C346" s="9" t="s">
        <v>35</v>
      </c>
      <c r="D346" s="9" t="s">
        <v>505</v>
      </c>
      <c r="E346" s="19">
        <v>43427</v>
      </c>
      <c r="F346" s="8">
        <v>28965972.469999999</v>
      </c>
      <c r="G346" s="20"/>
      <c r="H346" s="9">
        <v>292529</v>
      </c>
      <c r="I346" s="50"/>
      <c r="J346" s="21" t="s">
        <v>27</v>
      </c>
      <c r="K346" s="21" t="s">
        <v>23</v>
      </c>
      <c r="L346" s="22" t="s">
        <v>619</v>
      </c>
    </row>
    <row r="347" spans="1:12" s="22" customFormat="1" ht="60" x14ac:dyDescent="0.25">
      <c r="A347" s="9">
        <v>346</v>
      </c>
      <c r="B347" s="9" t="s">
        <v>502</v>
      </c>
      <c r="C347" s="9" t="s">
        <v>130</v>
      </c>
      <c r="D347" s="9" t="s">
        <v>503</v>
      </c>
      <c r="E347" s="19">
        <v>43427</v>
      </c>
      <c r="F347" s="8">
        <v>7845000</v>
      </c>
      <c r="G347" s="20">
        <v>109118</v>
      </c>
      <c r="H347" s="9">
        <v>301494</v>
      </c>
      <c r="I347" s="50"/>
      <c r="J347" s="21" t="s">
        <v>27</v>
      </c>
      <c r="K347" s="21" t="s">
        <v>23</v>
      </c>
    </row>
    <row r="348" spans="1:12" s="22" customFormat="1" ht="30" x14ac:dyDescent="0.25">
      <c r="A348" s="9">
        <v>347</v>
      </c>
      <c r="B348" s="9" t="s">
        <v>48</v>
      </c>
      <c r="C348" s="9" t="s">
        <v>58</v>
      </c>
      <c r="D348" s="23" t="s">
        <v>507</v>
      </c>
      <c r="E348" s="19">
        <v>43428</v>
      </c>
      <c r="F348" s="8">
        <v>11799050.17</v>
      </c>
      <c r="G348" s="20">
        <v>109218</v>
      </c>
      <c r="H348" s="27">
        <v>249329</v>
      </c>
      <c r="I348" s="50"/>
      <c r="J348" s="21" t="s">
        <v>27</v>
      </c>
      <c r="K348" s="21" t="s">
        <v>23</v>
      </c>
    </row>
    <row r="349" spans="1:12" s="22" customFormat="1" ht="30" x14ac:dyDescent="0.25">
      <c r="A349" s="9">
        <v>348</v>
      </c>
      <c r="B349" s="9" t="s">
        <v>49</v>
      </c>
      <c r="C349" s="9" t="s">
        <v>59</v>
      </c>
      <c r="D349" s="9" t="s">
        <v>508</v>
      </c>
      <c r="E349" s="19">
        <v>43428</v>
      </c>
      <c r="F349" s="8">
        <v>13929959.73</v>
      </c>
      <c r="G349" s="20">
        <v>109318</v>
      </c>
      <c r="H349" s="9">
        <v>249329</v>
      </c>
      <c r="I349" s="19"/>
      <c r="J349" s="21" t="s">
        <v>27</v>
      </c>
      <c r="K349" s="21" t="s">
        <v>23</v>
      </c>
    </row>
    <row r="350" spans="1:12" s="22" customFormat="1" ht="45" x14ac:dyDescent="0.25">
      <c r="A350" s="9">
        <v>349</v>
      </c>
      <c r="B350" s="9" t="s">
        <v>50</v>
      </c>
      <c r="C350" s="9" t="s">
        <v>60</v>
      </c>
      <c r="D350" s="23" t="s">
        <v>509</v>
      </c>
      <c r="E350" s="19">
        <v>43428</v>
      </c>
      <c r="F350" s="8">
        <v>8535952.0500000007</v>
      </c>
      <c r="G350" s="20">
        <v>109418</v>
      </c>
      <c r="H350" s="9">
        <v>249329</v>
      </c>
      <c r="I350" s="50"/>
      <c r="J350" s="21" t="s">
        <v>27</v>
      </c>
      <c r="K350" s="21" t="s">
        <v>23</v>
      </c>
    </row>
    <row r="351" spans="1:12" s="22" customFormat="1" ht="30" x14ac:dyDescent="0.25">
      <c r="A351" s="9">
        <v>350</v>
      </c>
      <c r="B351" s="9" t="s">
        <v>51</v>
      </c>
      <c r="C351" s="9" t="s">
        <v>61</v>
      </c>
      <c r="D351" s="9" t="s">
        <v>510</v>
      </c>
      <c r="E351" s="19">
        <v>43428</v>
      </c>
      <c r="F351" s="8">
        <v>5569669</v>
      </c>
      <c r="G351" s="20">
        <v>109518</v>
      </c>
      <c r="H351" s="9">
        <v>249329</v>
      </c>
      <c r="I351" s="19"/>
      <c r="J351" s="21" t="s">
        <v>27</v>
      </c>
      <c r="K351" s="21" t="s">
        <v>23</v>
      </c>
    </row>
    <row r="352" spans="1:12" s="22" customFormat="1" x14ac:dyDescent="0.25">
      <c r="A352" s="9">
        <v>351</v>
      </c>
      <c r="B352" s="9" t="s">
        <v>52</v>
      </c>
      <c r="C352" s="9" t="s">
        <v>62</v>
      </c>
      <c r="D352" s="9">
        <v>1012</v>
      </c>
      <c r="E352" s="19">
        <v>43428</v>
      </c>
      <c r="F352" s="8">
        <v>5269526.88</v>
      </c>
      <c r="G352" s="20">
        <v>109618</v>
      </c>
      <c r="H352" s="9">
        <v>249329</v>
      </c>
      <c r="I352" s="19"/>
      <c r="J352" s="21" t="s">
        <v>27</v>
      </c>
      <c r="K352" s="21" t="s">
        <v>23</v>
      </c>
    </row>
    <row r="353" spans="1:15" s="22" customFormat="1" x14ac:dyDescent="0.25">
      <c r="A353" s="9">
        <v>352</v>
      </c>
      <c r="B353" s="9" t="s">
        <v>53</v>
      </c>
      <c r="C353" s="9" t="s">
        <v>74</v>
      </c>
      <c r="D353" s="9">
        <v>1619</v>
      </c>
      <c r="E353" s="19">
        <v>43428</v>
      </c>
      <c r="F353" s="8">
        <v>27945183.780000001</v>
      </c>
      <c r="G353" s="20">
        <v>109718</v>
      </c>
      <c r="H353" s="9">
        <v>249329</v>
      </c>
      <c r="I353" s="50"/>
      <c r="J353" s="21" t="s">
        <v>27</v>
      </c>
      <c r="K353" s="21" t="s">
        <v>23</v>
      </c>
    </row>
    <row r="354" spans="1:15" s="22" customFormat="1" x14ac:dyDescent="0.25">
      <c r="A354" s="9">
        <v>353</v>
      </c>
      <c r="B354" s="9" t="s">
        <v>54</v>
      </c>
      <c r="C354" s="9" t="s">
        <v>64</v>
      </c>
      <c r="D354" s="9" t="s">
        <v>511</v>
      </c>
      <c r="E354" s="19">
        <v>43428</v>
      </c>
      <c r="F354" s="8">
        <v>9871316.5800000001</v>
      </c>
      <c r="G354" s="20">
        <v>109818</v>
      </c>
      <c r="H354" s="9">
        <v>249329</v>
      </c>
      <c r="I354" s="19"/>
      <c r="J354" s="21" t="s">
        <v>27</v>
      </c>
      <c r="K354" s="21" t="s">
        <v>23</v>
      </c>
      <c r="O354" s="65" t="e">
        <f>+#REF!/1.19</f>
        <v>#REF!</v>
      </c>
    </row>
    <row r="355" spans="1:15" s="22" customFormat="1" ht="45" x14ac:dyDescent="0.25">
      <c r="A355" s="9">
        <v>354</v>
      </c>
      <c r="B355" s="9" t="s">
        <v>55</v>
      </c>
      <c r="C355" s="9" t="s">
        <v>65</v>
      </c>
      <c r="D355" s="9" t="s">
        <v>512</v>
      </c>
      <c r="E355" s="19">
        <v>43428</v>
      </c>
      <c r="F355" s="8">
        <v>5913248.9199999999</v>
      </c>
      <c r="G355" s="20">
        <v>109918</v>
      </c>
      <c r="H355" s="9">
        <v>249329</v>
      </c>
      <c r="I355" s="50"/>
      <c r="J355" s="21" t="s">
        <v>27</v>
      </c>
      <c r="K355" s="21" t="s">
        <v>22</v>
      </c>
      <c r="O355" s="66" t="e">
        <f>+#REF!-O354</f>
        <v>#REF!</v>
      </c>
    </row>
    <row r="356" spans="1:15" s="22" customFormat="1" ht="30" x14ac:dyDescent="0.25">
      <c r="A356" s="9">
        <v>355</v>
      </c>
      <c r="B356" s="9" t="s">
        <v>56</v>
      </c>
      <c r="C356" s="9" t="s">
        <v>66</v>
      </c>
      <c r="D356" s="9">
        <v>74897</v>
      </c>
      <c r="E356" s="19">
        <v>43428</v>
      </c>
      <c r="F356" s="8">
        <v>6150545.1500000004</v>
      </c>
      <c r="G356" s="20">
        <v>110018</v>
      </c>
      <c r="H356" s="9">
        <v>249329</v>
      </c>
      <c r="I356" s="50"/>
      <c r="J356" s="21" t="s">
        <v>27</v>
      </c>
      <c r="K356" s="21" t="s">
        <v>22</v>
      </c>
    </row>
    <row r="357" spans="1:15" s="22" customFormat="1" ht="30" x14ac:dyDescent="0.25">
      <c r="A357" s="9">
        <v>356</v>
      </c>
      <c r="B357" s="9" t="s">
        <v>57</v>
      </c>
      <c r="C357" s="9" t="s">
        <v>67</v>
      </c>
      <c r="D357" s="9">
        <v>91370</v>
      </c>
      <c r="E357" s="19">
        <v>43428</v>
      </c>
      <c r="F357" s="8">
        <v>6409413.0899999999</v>
      </c>
      <c r="G357" s="20">
        <v>110118</v>
      </c>
      <c r="H357" s="9">
        <v>249329</v>
      </c>
      <c r="I357" s="50"/>
      <c r="J357" s="21" t="s">
        <v>27</v>
      </c>
      <c r="K357" s="21" t="s">
        <v>22</v>
      </c>
    </row>
    <row r="358" spans="1:15" s="22" customFormat="1" x14ac:dyDescent="0.25">
      <c r="A358" s="9">
        <v>357</v>
      </c>
      <c r="B358" s="9" t="s">
        <v>75</v>
      </c>
      <c r="C358" s="9" t="s">
        <v>76</v>
      </c>
      <c r="D358" s="9">
        <v>15007</v>
      </c>
      <c r="E358" s="19">
        <v>43428</v>
      </c>
      <c r="F358" s="8">
        <v>7491011.9400000004</v>
      </c>
      <c r="G358" s="20">
        <v>110218</v>
      </c>
      <c r="H358" s="9">
        <v>249329</v>
      </c>
      <c r="I358" s="19"/>
      <c r="J358" s="21" t="s">
        <v>27</v>
      </c>
      <c r="K358" s="21" t="s">
        <v>22</v>
      </c>
    </row>
    <row r="359" spans="1:15" s="22" customFormat="1" x14ac:dyDescent="0.25">
      <c r="A359" s="9">
        <v>358</v>
      </c>
      <c r="B359" s="9" t="s">
        <v>75</v>
      </c>
      <c r="C359" s="9" t="s">
        <v>77</v>
      </c>
      <c r="D359" s="9" t="s">
        <v>513</v>
      </c>
      <c r="E359" s="19">
        <v>43428</v>
      </c>
      <c r="F359" s="8">
        <v>10216691.17</v>
      </c>
      <c r="G359" s="20" t="s">
        <v>530</v>
      </c>
      <c r="H359" s="9">
        <v>249329</v>
      </c>
      <c r="I359" s="50"/>
      <c r="J359" s="21" t="s">
        <v>27</v>
      </c>
      <c r="K359" s="21" t="s">
        <v>22</v>
      </c>
    </row>
    <row r="360" spans="1:15" s="22" customFormat="1" ht="30" x14ac:dyDescent="0.25">
      <c r="A360" s="9">
        <v>359</v>
      </c>
      <c r="B360" s="9" t="s">
        <v>158</v>
      </c>
      <c r="C360" s="9" t="s">
        <v>157</v>
      </c>
      <c r="D360" s="9" t="s">
        <v>521</v>
      </c>
      <c r="E360" s="19">
        <v>43428</v>
      </c>
      <c r="F360" s="8">
        <v>14994705</v>
      </c>
      <c r="G360" s="20">
        <v>110518</v>
      </c>
      <c r="H360" s="9">
        <v>295864</v>
      </c>
      <c r="I360" s="81"/>
      <c r="J360" s="21" t="s">
        <v>27</v>
      </c>
      <c r="K360" s="21" t="s">
        <v>22</v>
      </c>
    </row>
    <row r="361" spans="1:15" s="22" customFormat="1" x14ac:dyDescent="0.25">
      <c r="A361" s="9">
        <v>360</v>
      </c>
      <c r="B361" s="9" t="s">
        <v>287</v>
      </c>
      <c r="C361" s="9" t="s">
        <v>126</v>
      </c>
      <c r="D361" s="9" t="s">
        <v>515</v>
      </c>
      <c r="E361" s="19">
        <v>43428</v>
      </c>
      <c r="F361" s="8">
        <v>15625000</v>
      </c>
      <c r="G361" s="20">
        <v>110618</v>
      </c>
      <c r="H361" s="9">
        <v>290202</v>
      </c>
      <c r="I361" s="82"/>
      <c r="J361" s="21" t="s">
        <v>27</v>
      </c>
      <c r="K361" s="21" t="s">
        <v>22</v>
      </c>
    </row>
    <row r="362" spans="1:15" s="22" customFormat="1" ht="30" x14ac:dyDescent="0.25">
      <c r="A362" s="9">
        <v>361</v>
      </c>
      <c r="B362" s="9" t="s">
        <v>238</v>
      </c>
      <c r="C362" s="9" t="s">
        <v>239</v>
      </c>
      <c r="D362" s="9" t="s">
        <v>523</v>
      </c>
      <c r="E362" s="19">
        <v>43428</v>
      </c>
      <c r="F362" s="8">
        <v>133369266.95999999</v>
      </c>
      <c r="G362" s="20">
        <v>110718</v>
      </c>
      <c r="H362" s="9">
        <v>295326</v>
      </c>
      <c r="I362" s="82">
        <v>43440</v>
      </c>
      <c r="J362" s="21" t="s">
        <v>347</v>
      </c>
      <c r="K362" s="21" t="s">
        <v>22</v>
      </c>
    </row>
    <row r="363" spans="1:15" s="22" customFormat="1" x14ac:dyDescent="0.25">
      <c r="A363" s="9">
        <v>362</v>
      </c>
      <c r="B363" s="9" t="s">
        <v>248</v>
      </c>
      <c r="C363" s="9" t="s">
        <v>249</v>
      </c>
      <c r="D363" s="9" t="s">
        <v>516</v>
      </c>
      <c r="E363" s="19">
        <v>43428</v>
      </c>
      <c r="F363" s="8">
        <v>9870000</v>
      </c>
      <c r="G363" s="20">
        <v>110818</v>
      </c>
      <c r="H363" s="9">
        <v>295918</v>
      </c>
      <c r="I363" s="81"/>
      <c r="J363" s="21" t="s">
        <v>27</v>
      </c>
      <c r="K363" s="21" t="s">
        <v>22</v>
      </c>
    </row>
    <row r="364" spans="1:15" s="22" customFormat="1" x14ac:dyDescent="0.25">
      <c r="A364" s="9">
        <v>363</v>
      </c>
      <c r="B364" s="9" t="s">
        <v>127</v>
      </c>
      <c r="C364" s="9" t="s">
        <v>126</v>
      </c>
      <c r="D364" s="9" t="s">
        <v>531</v>
      </c>
      <c r="E364" s="19">
        <v>43428</v>
      </c>
      <c r="F364" s="8">
        <v>9543360</v>
      </c>
      <c r="G364" s="20">
        <v>111018</v>
      </c>
      <c r="H364" s="9">
        <v>290589</v>
      </c>
      <c r="I364" s="50"/>
      <c r="J364" s="21" t="s">
        <v>27</v>
      </c>
      <c r="K364" s="21" t="s">
        <v>22</v>
      </c>
    </row>
    <row r="365" spans="1:15" s="22" customFormat="1" x14ac:dyDescent="0.25">
      <c r="A365" s="9">
        <v>364</v>
      </c>
      <c r="B365" s="9" t="s">
        <v>506</v>
      </c>
      <c r="C365" s="9" t="s">
        <v>35</v>
      </c>
      <c r="D365" s="9">
        <v>153</v>
      </c>
      <c r="E365" s="19">
        <v>43430</v>
      </c>
      <c r="F365" s="8">
        <v>7095862.6900000004</v>
      </c>
      <c r="G365" s="20">
        <v>111118</v>
      </c>
      <c r="H365" s="9">
        <v>292529</v>
      </c>
      <c r="I365" s="50"/>
      <c r="J365" s="21" t="s">
        <v>27</v>
      </c>
      <c r="K365" s="21" t="s">
        <v>23</v>
      </c>
    </row>
    <row r="366" spans="1:15" s="22" customFormat="1" ht="30" x14ac:dyDescent="0.25">
      <c r="A366" s="9">
        <v>365</v>
      </c>
      <c r="B366" s="9" t="s">
        <v>532</v>
      </c>
      <c r="C366" s="9" t="s">
        <v>155</v>
      </c>
      <c r="D366" s="9" t="s">
        <v>533</v>
      </c>
      <c r="E366" s="19">
        <v>43430</v>
      </c>
      <c r="F366" s="8">
        <v>38135046.600000001</v>
      </c>
      <c r="G366" s="20" t="s">
        <v>535</v>
      </c>
      <c r="H366" s="9">
        <v>304380</v>
      </c>
      <c r="I366" s="50">
        <v>43433.211168981485</v>
      </c>
      <c r="J366" s="21" t="s">
        <v>247</v>
      </c>
      <c r="K366" s="21" t="s">
        <v>22</v>
      </c>
    </row>
    <row r="367" spans="1:15" s="22" customFormat="1" ht="30" x14ac:dyDescent="0.25">
      <c r="A367" s="9">
        <v>366</v>
      </c>
      <c r="B367" s="9" t="s">
        <v>39</v>
      </c>
      <c r="C367" s="9" t="s">
        <v>38</v>
      </c>
      <c r="D367" s="9" t="s">
        <v>534</v>
      </c>
      <c r="E367" s="19">
        <v>43430</v>
      </c>
      <c r="F367" s="8">
        <v>267312306.44999999</v>
      </c>
      <c r="G367" s="20" t="s">
        <v>536</v>
      </c>
      <c r="H367" s="9" t="s">
        <v>371</v>
      </c>
      <c r="I367" s="19">
        <v>43433.201817129629</v>
      </c>
      <c r="J367" s="21" t="s">
        <v>247</v>
      </c>
      <c r="K367" s="21" t="s">
        <v>22</v>
      </c>
    </row>
    <row r="368" spans="1:15" s="22" customFormat="1" ht="30" x14ac:dyDescent="0.25">
      <c r="A368" s="9">
        <v>367</v>
      </c>
      <c r="B368" s="9" t="s">
        <v>205</v>
      </c>
      <c r="C368" s="9" t="s">
        <v>206</v>
      </c>
      <c r="D368" s="9" t="s">
        <v>537</v>
      </c>
      <c r="E368" s="19">
        <v>43438</v>
      </c>
      <c r="F368" s="8">
        <v>424590538.47000003</v>
      </c>
      <c r="G368" s="20" t="s">
        <v>538</v>
      </c>
      <c r="H368" s="9">
        <v>295632</v>
      </c>
      <c r="I368" s="19"/>
      <c r="J368" s="21" t="s">
        <v>27</v>
      </c>
      <c r="K368" s="21" t="s">
        <v>24</v>
      </c>
    </row>
    <row r="369" spans="1:13" s="22" customFormat="1" x14ac:dyDescent="0.25">
      <c r="A369" s="9">
        <v>368</v>
      </c>
      <c r="B369" s="9" t="s">
        <v>474</v>
      </c>
      <c r="C369" s="9" t="s">
        <v>473</v>
      </c>
      <c r="D369" s="23" t="s">
        <v>547</v>
      </c>
      <c r="E369" s="19">
        <v>43447</v>
      </c>
      <c r="F369" s="8">
        <v>5000000</v>
      </c>
      <c r="G369" s="20">
        <v>120018</v>
      </c>
      <c r="H369" s="27">
        <v>302098</v>
      </c>
      <c r="I369" s="19"/>
      <c r="J369" s="21" t="s">
        <v>33</v>
      </c>
      <c r="K369" s="21" t="s">
        <v>24</v>
      </c>
    </row>
    <row r="370" spans="1:13" s="22" customFormat="1" ht="30" x14ac:dyDescent="0.25">
      <c r="A370" s="9">
        <v>369</v>
      </c>
      <c r="B370" s="9" t="s">
        <v>40</v>
      </c>
      <c r="C370" s="9" t="s">
        <v>37</v>
      </c>
      <c r="D370" s="9" t="s">
        <v>548</v>
      </c>
      <c r="E370" s="19">
        <v>43447</v>
      </c>
      <c r="F370" s="8">
        <v>274330192.54000002</v>
      </c>
      <c r="G370" s="20" t="s">
        <v>553</v>
      </c>
      <c r="H370" s="27">
        <v>300839</v>
      </c>
      <c r="I370" s="19"/>
      <c r="J370" s="21" t="s">
        <v>33</v>
      </c>
      <c r="K370" s="21" t="s">
        <v>24</v>
      </c>
    </row>
    <row r="371" spans="1:13" s="22" customFormat="1" ht="45" x14ac:dyDescent="0.25">
      <c r="A371" s="9">
        <v>370</v>
      </c>
      <c r="B371" s="9" t="s">
        <v>39</v>
      </c>
      <c r="C371" s="9" t="s">
        <v>38</v>
      </c>
      <c r="D371" s="9" t="s">
        <v>549</v>
      </c>
      <c r="E371" s="19">
        <v>43447</v>
      </c>
      <c r="F371" s="8">
        <v>18790914.309999999</v>
      </c>
      <c r="G371" s="20" t="s">
        <v>554</v>
      </c>
      <c r="H371" s="9">
        <v>295328</v>
      </c>
      <c r="I371" s="19"/>
      <c r="J371" s="21" t="s">
        <v>33</v>
      </c>
      <c r="K371" s="21" t="s">
        <v>24</v>
      </c>
      <c r="L371" s="73"/>
    </row>
    <row r="372" spans="1:13" s="22" customFormat="1" x14ac:dyDescent="0.25">
      <c r="A372" s="9">
        <v>371</v>
      </c>
      <c r="B372" s="9" t="s">
        <v>550</v>
      </c>
      <c r="C372" s="9" t="s">
        <v>551</v>
      </c>
      <c r="D372" s="9" t="s">
        <v>552</v>
      </c>
      <c r="E372" s="19">
        <v>43447</v>
      </c>
      <c r="F372" s="8">
        <v>16450550</v>
      </c>
      <c r="G372" s="20">
        <v>121018</v>
      </c>
      <c r="H372" s="9">
        <v>299999</v>
      </c>
      <c r="I372" s="19"/>
      <c r="J372" s="21" t="s">
        <v>33</v>
      </c>
      <c r="K372" s="21" t="s">
        <v>24</v>
      </c>
    </row>
    <row r="373" spans="1:13" s="22" customFormat="1" x14ac:dyDescent="0.25">
      <c r="A373" s="9">
        <v>372</v>
      </c>
      <c r="B373" s="9" t="s">
        <v>471</v>
      </c>
      <c r="C373" s="9" t="s">
        <v>472</v>
      </c>
      <c r="D373" s="9">
        <v>352</v>
      </c>
      <c r="E373" s="19">
        <v>43447</v>
      </c>
      <c r="F373" s="8">
        <v>2414500</v>
      </c>
      <c r="G373" s="20">
        <v>121118</v>
      </c>
      <c r="H373" s="9">
        <v>300141</v>
      </c>
      <c r="I373" s="19"/>
      <c r="J373" s="21" t="s">
        <v>33</v>
      </c>
      <c r="K373" s="21" t="s">
        <v>24</v>
      </c>
      <c r="L373" s="65"/>
    </row>
    <row r="374" spans="1:13" s="22" customFormat="1" ht="30" x14ac:dyDescent="0.25">
      <c r="A374" s="9">
        <v>373</v>
      </c>
      <c r="B374" s="9" t="s">
        <v>275</v>
      </c>
      <c r="C374" s="9" t="s">
        <v>274</v>
      </c>
      <c r="D374" s="9" t="s">
        <v>555</v>
      </c>
      <c r="E374" s="19">
        <v>43448</v>
      </c>
      <c r="F374" s="8">
        <v>209983076.06999999</v>
      </c>
      <c r="G374" s="20">
        <v>121318</v>
      </c>
      <c r="H374" s="9">
        <v>295632</v>
      </c>
      <c r="I374" s="19"/>
      <c r="J374" s="21" t="s">
        <v>27</v>
      </c>
      <c r="K374" s="21" t="s">
        <v>24</v>
      </c>
      <c r="L374" s="65"/>
    </row>
    <row r="375" spans="1:13" s="22" customFormat="1" x14ac:dyDescent="0.25">
      <c r="A375" s="9">
        <v>374</v>
      </c>
      <c r="B375" s="9" t="s">
        <v>525</v>
      </c>
      <c r="C375" s="9" t="s">
        <v>524</v>
      </c>
      <c r="D375" s="9" t="s">
        <v>556</v>
      </c>
      <c r="E375" s="19">
        <v>43448</v>
      </c>
      <c r="F375" s="8">
        <v>2625000</v>
      </c>
      <c r="G375" s="20">
        <v>121418</v>
      </c>
      <c r="H375" s="9">
        <v>297942</v>
      </c>
      <c r="I375" s="19"/>
      <c r="J375" s="21" t="s">
        <v>27</v>
      </c>
      <c r="K375" s="21" t="s">
        <v>24</v>
      </c>
      <c r="L375" s="65"/>
    </row>
    <row r="376" spans="1:13" s="22" customFormat="1" x14ac:dyDescent="0.25">
      <c r="A376" s="9">
        <v>375</v>
      </c>
      <c r="B376" s="32" t="s">
        <v>43</v>
      </c>
      <c r="C376" s="32" t="s">
        <v>44</v>
      </c>
      <c r="D376" s="9" t="s">
        <v>557</v>
      </c>
      <c r="E376" s="19">
        <v>43448</v>
      </c>
      <c r="F376" s="8">
        <v>16274440</v>
      </c>
      <c r="G376" s="20">
        <v>121518</v>
      </c>
      <c r="H376" s="9">
        <v>248669</v>
      </c>
      <c r="I376" s="19"/>
      <c r="J376" s="21" t="s">
        <v>27</v>
      </c>
      <c r="K376" s="21" t="s">
        <v>24</v>
      </c>
      <c r="L376" s="65"/>
    </row>
    <row r="377" spans="1:13" s="22" customFormat="1" x14ac:dyDescent="0.25">
      <c r="A377" s="9">
        <v>376</v>
      </c>
      <c r="B377" s="9" t="s">
        <v>506</v>
      </c>
      <c r="C377" s="9" t="s">
        <v>35</v>
      </c>
      <c r="D377" s="9">
        <v>156</v>
      </c>
      <c r="E377" s="19">
        <v>43448</v>
      </c>
      <c r="F377" s="8">
        <v>3389351.64</v>
      </c>
      <c r="G377" s="20">
        <v>121618</v>
      </c>
      <c r="H377" s="9">
        <v>292529</v>
      </c>
      <c r="I377" s="19"/>
      <c r="J377" s="21" t="s">
        <v>27</v>
      </c>
      <c r="K377" s="21" t="s">
        <v>24</v>
      </c>
      <c r="L377" s="65"/>
    </row>
    <row r="378" spans="1:13" s="22" customFormat="1" x14ac:dyDescent="0.25">
      <c r="A378" s="9">
        <v>377</v>
      </c>
      <c r="B378" s="9" t="s">
        <v>248</v>
      </c>
      <c r="C378" s="9" t="s">
        <v>558</v>
      </c>
      <c r="D378" s="9">
        <v>17662</v>
      </c>
      <c r="E378" s="19">
        <v>43448</v>
      </c>
      <c r="F378" s="8">
        <v>8390000</v>
      </c>
      <c r="G378" s="20">
        <v>121718</v>
      </c>
      <c r="H378" s="9">
        <v>295918</v>
      </c>
      <c r="I378" s="19"/>
      <c r="J378" s="21" t="s">
        <v>27</v>
      </c>
      <c r="K378" s="21" t="s">
        <v>24</v>
      </c>
      <c r="L378" s="65"/>
    </row>
    <row r="379" spans="1:13" s="22" customFormat="1" ht="45" x14ac:dyDescent="0.25">
      <c r="A379" s="9">
        <v>378</v>
      </c>
      <c r="B379" s="9" t="s">
        <v>447</v>
      </c>
      <c r="C379" s="9" t="s">
        <v>446</v>
      </c>
      <c r="D379" s="9" t="s">
        <v>559</v>
      </c>
      <c r="E379" s="19">
        <v>43448</v>
      </c>
      <c r="F379" s="8">
        <v>198000000</v>
      </c>
      <c r="G379" s="20">
        <v>121818</v>
      </c>
      <c r="H379" s="9">
        <v>295863</v>
      </c>
      <c r="I379" s="19"/>
      <c r="J379" s="21" t="s">
        <v>27</v>
      </c>
      <c r="K379" s="21" t="s">
        <v>24</v>
      </c>
    </row>
    <row r="380" spans="1:13" s="22" customFormat="1" ht="30" x14ac:dyDescent="0.25">
      <c r="A380" s="9">
        <v>379</v>
      </c>
      <c r="B380" s="9" t="s">
        <v>40</v>
      </c>
      <c r="C380" s="9" t="s">
        <v>37</v>
      </c>
      <c r="D380" s="9" t="s">
        <v>561</v>
      </c>
      <c r="E380" s="19">
        <v>43448</v>
      </c>
      <c r="F380" s="8">
        <v>100424720.18000001</v>
      </c>
      <c r="G380" s="20" t="s">
        <v>560</v>
      </c>
      <c r="H380" s="9">
        <v>300839</v>
      </c>
      <c r="I380" s="19"/>
      <c r="J380" s="21" t="s">
        <v>27</v>
      </c>
      <c r="K380" s="21" t="s">
        <v>24</v>
      </c>
    </row>
    <row r="381" spans="1:13" s="22" customFormat="1" ht="60" x14ac:dyDescent="0.25">
      <c r="A381" s="9">
        <v>380</v>
      </c>
      <c r="B381" s="9" t="s">
        <v>39</v>
      </c>
      <c r="C381" s="9" t="s">
        <v>38</v>
      </c>
      <c r="D381" s="9" t="s">
        <v>563</v>
      </c>
      <c r="E381" s="19">
        <v>43448</v>
      </c>
      <c r="F381" s="8">
        <v>575485674.14999998</v>
      </c>
      <c r="G381" s="20" t="s">
        <v>629</v>
      </c>
      <c r="H381" s="9" t="s">
        <v>562</v>
      </c>
      <c r="I381" s="50"/>
      <c r="J381" s="21" t="s">
        <v>27</v>
      </c>
      <c r="K381" s="21" t="s">
        <v>24</v>
      </c>
      <c r="L381" s="22" t="s">
        <v>628</v>
      </c>
    </row>
    <row r="382" spans="1:13" s="22" customFormat="1" x14ac:dyDescent="0.25">
      <c r="A382" s="9">
        <v>381</v>
      </c>
      <c r="B382" s="9" t="s">
        <v>565</v>
      </c>
      <c r="C382" s="9" t="s">
        <v>126</v>
      </c>
      <c r="D382" s="9" t="s">
        <v>564</v>
      </c>
      <c r="E382" s="19">
        <v>43448</v>
      </c>
      <c r="F382" s="8">
        <v>14372000</v>
      </c>
      <c r="G382" s="20">
        <v>122618</v>
      </c>
      <c r="H382" s="9">
        <v>290202</v>
      </c>
      <c r="I382" s="50"/>
      <c r="J382" s="21" t="s">
        <v>27</v>
      </c>
      <c r="K382" s="21" t="s">
        <v>24</v>
      </c>
    </row>
    <row r="383" spans="1:13" s="22" customFormat="1" ht="30" x14ac:dyDescent="0.25">
      <c r="A383" s="9">
        <v>382</v>
      </c>
      <c r="B383" s="9" t="s">
        <v>51</v>
      </c>
      <c r="C383" s="9" t="s">
        <v>61</v>
      </c>
      <c r="D383" s="23" t="s">
        <v>566</v>
      </c>
      <c r="E383" s="19">
        <v>43453</v>
      </c>
      <c r="F383" s="8">
        <v>6385005</v>
      </c>
      <c r="G383" s="20">
        <v>124618</v>
      </c>
      <c r="H383" s="9">
        <v>249329</v>
      </c>
      <c r="I383" s="19"/>
      <c r="J383" s="21" t="s">
        <v>27</v>
      </c>
      <c r="K383" s="21" t="s">
        <v>24</v>
      </c>
      <c r="L383" s="74">
        <v>575849478.14999998</v>
      </c>
      <c r="M383" s="22">
        <v>363804</v>
      </c>
    </row>
    <row r="384" spans="1:13" s="22" customFormat="1" ht="45" x14ac:dyDescent="0.25">
      <c r="A384" s="9">
        <v>383</v>
      </c>
      <c r="B384" s="9" t="s">
        <v>87</v>
      </c>
      <c r="C384" s="9" t="s">
        <v>88</v>
      </c>
      <c r="D384" s="9" t="s">
        <v>567</v>
      </c>
      <c r="E384" s="19">
        <v>43453</v>
      </c>
      <c r="F384" s="8">
        <v>8848617.4299999997</v>
      </c>
      <c r="G384" s="20" t="s">
        <v>592</v>
      </c>
      <c r="H384" s="9">
        <v>249329</v>
      </c>
      <c r="I384" s="19"/>
      <c r="J384" s="21" t="s">
        <v>27</v>
      </c>
      <c r="K384" s="21" t="s">
        <v>24</v>
      </c>
      <c r="M384" s="74">
        <f>+L383-M383</f>
        <v>575485674.14999998</v>
      </c>
    </row>
    <row r="385" spans="1:12" s="22" customFormat="1" ht="30" x14ac:dyDescent="0.25">
      <c r="A385" s="9">
        <v>384</v>
      </c>
      <c r="B385" s="9" t="s">
        <v>568</v>
      </c>
      <c r="C385" s="9" t="s">
        <v>569</v>
      </c>
      <c r="D385" s="9">
        <v>551</v>
      </c>
      <c r="E385" s="19">
        <v>43453</v>
      </c>
      <c r="F385" s="8">
        <v>2445837.5699999998</v>
      </c>
      <c r="G385" s="20">
        <v>124918</v>
      </c>
      <c r="H385" s="9">
        <v>305719</v>
      </c>
      <c r="I385" s="50"/>
      <c r="J385" s="21" t="s">
        <v>27</v>
      </c>
      <c r="K385" s="21" t="s">
        <v>24</v>
      </c>
    </row>
    <row r="386" spans="1:12" s="22" customFormat="1" ht="30" x14ac:dyDescent="0.25">
      <c r="A386" s="9">
        <v>385</v>
      </c>
      <c r="B386" s="9" t="s">
        <v>568</v>
      </c>
      <c r="C386" s="9" t="s">
        <v>570</v>
      </c>
      <c r="D386" s="9" t="s">
        <v>571</v>
      </c>
      <c r="E386" s="19">
        <v>43453</v>
      </c>
      <c r="F386" s="8">
        <v>25980409.350000001</v>
      </c>
      <c r="G386" s="20">
        <v>125018</v>
      </c>
      <c r="H386" s="9">
        <v>305719</v>
      </c>
      <c r="I386" s="50"/>
      <c r="J386" s="21" t="s">
        <v>27</v>
      </c>
      <c r="K386" s="21" t="s">
        <v>24</v>
      </c>
    </row>
    <row r="387" spans="1:12" s="22" customFormat="1" ht="30" x14ac:dyDescent="0.25">
      <c r="A387" s="9">
        <v>386</v>
      </c>
      <c r="B387" s="9" t="s">
        <v>568</v>
      </c>
      <c r="C387" s="9" t="s">
        <v>573</v>
      </c>
      <c r="D387" s="9" t="s">
        <v>572</v>
      </c>
      <c r="E387" s="19">
        <v>43453</v>
      </c>
      <c r="F387" s="8">
        <v>7441501.54</v>
      </c>
      <c r="G387" s="20">
        <v>125118</v>
      </c>
      <c r="H387" s="9">
        <v>305719</v>
      </c>
      <c r="I387" s="50"/>
      <c r="J387" s="21" t="s">
        <v>27</v>
      </c>
      <c r="K387" s="21" t="s">
        <v>24</v>
      </c>
      <c r="L387" s="66"/>
    </row>
    <row r="388" spans="1:12" s="22" customFormat="1" ht="30" x14ac:dyDescent="0.25">
      <c r="A388" s="9">
        <v>387</v>
      </c>
      <c r="B388" s="9" t="s">
        <v>568</v>
      </c>
      <c r="C388" s="9" t="s">
        <v>574</v>
      </c>
      <c r="D388" s="9" t="s">
        <v>575</v>
      </c>
      <c r="E388" s="19">
        <v>43453</v>
      </c>
      <c r="F388" s="8">
        <v>570023.04</v>
      </c>
      <c r="G388" s="20">
        <v>125218</v>
      </c>
      <c r="H388" s="9">
        <v>305719</v>
      </c>
      <c r="I388" s="50"/>
      <c r="J388" s="21" t="s">
        <v>27</v>
      </c>
      <c r="K388" s="21" t="s">
        <v>24</v>
      </c>
    </row>
    <row r="389" spans="1:12" s="22" customFormat="1" ht="30" x14ac:dyDescent="0.25">
      <c r="A389" s="9">
        <v>388</v>
      </c>
      <c r="B389" s="9" t="s">
        <v>568</v>
      </c>
      <c r="C389" s="9" t="s">
        <v>577</v>
      </c>
      <c r="D389" s="9" t="s">
        <v>576</v>
      </c>
      <c r="E389" s="19">
        <v>43453</v>
      </c>
      <c r="F389" s="8">
        <v>453660.46</v>
      </c>
      <c r="G389" s="20">
        <v>125318</v>
      </c>
      <c r="H389" s="9">
        <v>305719</v>
      </c>
      <c r="I389" s="50"/>
      <c r="J389" s="21" t="s">
        <v>27</v>
      </c>
      <c r="K389" s="21" t="s">
        <v>24</v>
      </c>
    </row>
    <row r="390" spans="1:12" s="22" customFormat="1" ht="30" x14ac:dyDescent="0.25">
      <c r="A390" s="9">
        <v>389</v>
      </c>
      <c r="B390" s="9" t="s">
        <v>568</v>
      </c>
      <c r="C390" s="27" t="s">
        <v>578</v>
      </c>
      <c r="D390" s="27" t="s">
        <v>579</v>
      </c>
      <c r="E390" s="19">
        <v>43453</v>
      </c>
      <c r="F390" s="16">
        <v>607808.12</v>
      </c>
      <c r="G390" s="20">
        <v>125418</v>
      </c>
      <c r="H390" s="9">
        <v>305719</v>
      </c>
      <c r="I390" s="50"/>
      <c r="J390" s="21" t="s">
        <v>27</v>
      </c>
      <c r="K390" s="21" t="s">
        <v>24</v>
      </c>
    </row>
    <row r="391" spans="1:12" s="22" customFormat="1" ht="30" x14ac:dyDescent="0.25">
      <c r="A391" s="9">
        <v>390</v>
      </c>
      <c r="B391" s="9" t="s">
        <v>568</v>
      </c>
      <c r="C391" s="9" t="s">
        <v>580</v>
      </c>
      <c r="D391" s="9" t="s">
        <v>581</v>
      </c>
      <c r="E391" s="19">
        <v>43453</v>
      </c>
      <c r="F391" s="8">
        <v>297234.84999999998</v>
      </c>
      <c r="G391" s="20">
        <v>125518</v>
      </c>
      <c r="H391" s="9">
        <v>305719</v>
      </c>
      <c r="I391" s="19"/>
      <c r="J391" s="21" t="s">
        <v>27</v>
      </c>
      <c r="K391" s="21" t="s">
        <v>24</v>
      </c>
    </row>
    <row r="392" spans="1:12" s="22" customFormat="1" ht="120" x14ac:dyDescent="0.25">
      <c r="A392" s="9">
        <v>391</v>
      </c>
      <c r="B392" s="9" t="s">
        <v>582</v>
      </c>
      <c r="C392" s="9" t="s">
        <v>583</v>
      </c>
      <c r="D392" s="9" t="s">
        <v>584</v>
      </c>
      <c r="E392" s="19">
        <v>43453</v>
      </c>
      <c r="F392" s="8">
        <v>127900979.59</v>
      </c>
      <c r="G392" s="20">
        <v>125618</v>
      </c>
      <c r="H392" s="9">
        <v>305719</v>
      </c>
      <c r="I392" s="50"/>
      <c r="J392" s="21" t="s">
        <v>27</v>
      </c>
      <c r="K392" s="21" t="s">
        <v>24</v>
      </c>
    </row>
    <row r="393" spans="1:12" s="22" customFormat="1" x14ac:dyDescent="0.25">
      <c r="A393" s="9">
        <v>392</v>
      </c>
      <c r="B393" s="9" t="s">
        <v>517</v>
      </c>
      <c r="C393" s="9" t="s">
        <v>518</v>
      </c>
      <c r="D393" s="9" t="s">
        <v>585</v>
      </c>
      <c r="E393" s="19">
        <v>43453</v>
      </c>
      <c r="F393" s="8">
        <v>95425</v>
      </c>
      <c r="G393" s="20">
        <v>125718</v>
      </c>
      <c r="H393" s="9">
        <v>300141</v>
      </c>
      <c r="I393" s="50"/>
      <c r="J393" s="21" t="s">
        <v>27</v>
      </c>
      <c r="K393" s="21" t="s">
        <v>24</v>
      </c>
    </row>
    <row r="394" spans="1:12" s="22" customFormat="1" ht="30" x14ac:dyDescent="0.25">
      <c r="A394" s="9">
        <v>393</v>
      </c>
      <c r="B394" s="9" t="s">
        <v>588</v>
      </c>
      <c r="C394" s="9" t="s">
        <v>589</v>
      </c>
      <c r="D394" s="9" t="s">
        <v>590</v>
      </c>
      <c r="E394" s="19">
        <v>43453</v>
      </c>
      <c r="F394" s="8">
        <v>35376596</v>
      </c>
      <c r="G394" s="20" t="s">
        <v>593</v>
      </c>
      <c r="H394" s="9">
        <v>294706</v>
      </c>
      <c r="I394" s="19"/>
      <c r="J394" s="21" t="s">
        <v>33</v>
      </c>
      <c r="K394" s="21" t="s">
        <v>24</v>
      </c>
    </row>
    <row r="395" spans="1:12" s="22" customFormat="1" ht="30" x14ac:dyDescent="0.25">
      <c r="A395" s="9">
        <v>394</v>
      </c>
      <c r="B395" s="9" t="s">
        <v>588</v>
      </c>
      <c r="C395" s="9" t="s">
        <v>589</v>
      </c>
      <c r="D395" s="9" t="s">
        <v>591</v>
      </c>
      <c r="E395" s="19">
        <v>43453</v>
      </c>
      <c r="F395" s="8">
        <v>108999418</v>
      </c>
      <c r="G395" s="20">
        <v>126118</v>
      </c>
      <c r="H395" s="9">
        <v>294706</v>
      </c>
      <c r="I395" s="19"/>
      <c r="J395" s="21" t="s">
        <v>27</v>
      </c>
      <c r="K395" s="21" t="s">
        <v>24</v>
      </c>
    </row>
    <row r="396" spans="1:12" s="22" customFormat="1" x14ac:dyDescent="0.25">
      <c r="A396" s="9">
        <v>395</v>
      </c>
      <c r="B396" s="9" t="s">
        <v>478</v>
      </c>
      <c r="C396" s="9" t="s">
        <v>479</v>
      </c>
      <c r="D396" s="9" t="s">
        <v>586</v>
      </c>
      <c r="E396" s="19">
        <v>43453</v>
      </c>
      <c r="F396" s="8">
        <v>20728152.18</v>
      </c>
      <c r="G396" s="20">
        <v>126218</v>
      </c>
      <c r="H396" s="9">
        <v>298620</v>
      </c>
      <c r="I396" s="19"/>
      <c r="J396" s="21" t="s">
        <v>27</v>
      </c>
      <c r="K396" s="21" t="s">
        <v>24</v>
      </c>
    </row>
    <row r="397" spans="1:12" s="22" customFormat="1" ht="30" x14ac:dyDescent="0.25">
      <c r="A397" s="9">
        <v>396</v>
      </c>
      <c r="B397" s="9" t="s">
        <v>158</v>
      </c>
      <c r="C397" s="9" t="s">
        <v>157</v>
      </c>
      <c r="D397" s="9" t="s">
        <v>587</v>
      </c>
      <c r="E397" s="19">
        <v>43453</v>
      </c>
      <c r="F397" s="8">
        <v>17268336</v>
      </c>
      <c r="G397" s="20"/>
      <c r="H397" s="9">
        <v>295864</v>
      </c>
      <c r="I397" s="81"/>
      <c r="J397" s="21" t="s">
        <v>27</v>
      </c>
      <c r="K397" s="21" t="s">
        <v>24</v>
      </c>
    </row>
    <row r="398" spans="1:12" s="22" customFormat="1" ht="45" x14ac:dyDescent="0.25">
      <c r="A398" s="9">
        <v>397</v>
      </c>
      <c r="B398" s="9" t="s">
        <v>238</v>
      </c>
      <c r="C398" s="9" t="s">
        <v>239</v>
      </c>
      <c r="D398" s="9" t="s">
        <v>594</v>
      </c>
      <c r="E398" s="19">
        <v>43454</v>
      </c>
      <c r="F398" s="8">
        <v>201536729.91999999</v>
      </c>
      <c r="G398" s="20" t="s">
        <v>595</v>
      </c>
      <c r="H398" s="9">
        <v>295326</v>
      </c>
      <c r="I398" s="49"/>
      <c r="J398" s="21" t="s">
        <v>27</v>
      </c>
      <c r="K398" s="21" t="s">
        <v>24</v>
      </c>
    </row>
    <row r="399" spans="1:12" s="22" customFormat="1" x14ac:dyDescent="0.25">
      <c r="A399" s="9">
        <v>398</v>
      </c>
      <c r="B399" s="9" t="s">
        <v>287</v>
      </c>
      <c r="C399" s="9" t="s">
        <v>126</v>
      </c>
      <c r="D399" s="9">
        <v>2032</v>
      </c>
      <c r="E399" s="19">
        <v>43455</v>
      </c>
      <c r="F399" s="8">
        <v>149962000</v>
      </c>
      <c r="G399" s="20">
        <v>127218</v>
      </c>
      <c r="H399" s="9">
        <v>295202</v>
      </c>
      <c r="I399" s="50"/>
      <c r="J399" s="21" t="s">
        <v>33</v>
      </c>
      <c r="K399" s="21" t="s">
        <v>24</v>
      </c>
    </row>
    <row r="400" spans="1:12" s="22" customFormat="1" x14ac:dyDescent="0.25">
      <c r="A400" s="9">
        <v>399</v>
      </c>
      <c r="B400" s="9" t="s">
        <v>471</v>
      </c>
      <c r="C400" s="9" t="s">
        <v>472</v>
      </c>
      <c r="D400" s="9">
        <v>358</v>
      </c>
      <c r="E400" s="19">
        <v>43455</v>
      </c>
      <c r="F400" s="8">
        <v>6550667</v>
      </c>
      <c r="G400" s="20">
        <v>127318</v>
      </c>
      <c r="H400" s="9">
        <v>300141</v>
      </c>
      <c r="I400" s="19"/>
      <c r="J400" s="21" t="s">
        <v>33</v>
      </c>
      <c r="K400" s="21" t="s">
        <v>24</v>
      </c>
    </row>
    <row r="401" spans="1:11" s="22" customFormat="1" x14ac:dyDescent="0.25">
      <c r="A401" s="9">
        <v>400</v>
      </c>
      <c r="B401" s="9" t="s">
        <v>474</v>
      </c>
      <c r="C401" s="9" t="s">
        <v>473</v>
      </c>
      <c r="D401" s="23" t="s">
        <v>599</v>
      </c>
      <c r="E401" s="19">
        <v>43455</v>
      </c>
      <c r="F401" s="8">
        <v>5000000</v>
      </c>
      <c r="G401" s="20">
        <v>127418</v>
      </c>
      <c r="H401" s="27">
        <v>302098</v>
      </c>
      <c r="I401" s="19"/>
      <c r="J401" s="21" t="s">
        <v>33</v>
      </c>
      <c r="K401" s="21" t="s">
        <v>24</v>
      </c>
    </row>
    <row r="402" spans="1:11" s="22" customFormat="1" ht="30" x14ac:dyDescent="0.25">
      <c r="A402" s="9">
        <v>401</v>
      </c>
      <c r="B402" s="9" t="s">
        <v>417</v>
      </c>
      <c r="C402" s="9" t="s">
        <v>93</v>
      </c>
      <c r="D402" s="9" t="s">
        <v>600</v>
      </c>
      <c r="E402" s="19">
        <v>43455</v>
      </c>
      <c r="F402" s="8">
        <v>13954428.1</v>
      </c>
      <c r="G402" s="20">
        <v>127518</v>
      </c>
      <c r="H402" s="9">
        <v>294269</v>
      </c>
      <c r="I402" s="19"/>
      <c r="J402" s="21" t="s">
        <v>33</v>
      </c>
      <c r="K402" s="21" t="s">
        <v>24</v>
      </c>
    </row>
    <row r="403" spans="1:11" s="22" customFormat="1" x14ac:dyDescent="0.25">
      <c r="A403" s="9">
        <v>402</v>
      </c>
      <c r="B403" s="9" t="s">
        <v>127</v>
      </c>
      <c r="C403" s="9" t="s">
        <v>126</v>
      </c>
      <c r="D403" s="9">
        <v>1928</v>
      </c>
      <c r="E403" s="19">
        <v>43455</v>
      </c>
      <c r="F403" s="8">
        <v>2527800</v>
      </c>
      <c r="G403" s="20">
        <v>127618</v>
      </c>
      <c r="H403" s="9">
        <v>290589</v>
      </c>
      <c r="I403" s="49"/>
      <c r="J403" s="21" t="s">
        <v>27</v>
      </c>
      <c r="K403" s="21" t="s">
        <v>24</v>
      </c>
    </row>
    <row r="404" spans="1:11" s="22" customFormat="1" x14ac:dyDescent="0.25">
      <c r="A404" s="9">
        <v>403</v>
      </c>
      <c r="B404" s="19" t="s">
        <v>602</v>
      </c>
      <c r="C404" s="9" t="s">
        <v>44</v>
      </c>
      <c r="D404" s="9" t="s">
        <v>601</v>
      </c>
      <c r="E404" s="19">
        <v>43455</v>
      </c>
      <c r="F404" s="8">
        <v>23151421</v>
      </c>
      <c r="G404" s="20">
        <v>127718</v>
      </c>
      <c r="H404" s="9"/>
      <c r="I404" s="69"/>
      <c r="J404" s="21" t="s">
        <v>27</v>
      </c>
      <c r="K404" s="21" t="s">
        <v>24</v>
      </c>
    </row>
    <row r="405" spans="1:11" s="22" customFormat="1" x14ac:dyDescent="0.25">
      <c r="A405" s="9">
        <v>404</v>
      </c>
      <c r="B405" s="9" t="s">
        <v>597</v>
      </c>
      <c r="C405" s="9" t="s">
        <v>598</v>
      </c>
      <c r="D405" s="9" t="s">
        <v>603</v>
      </c>
      <c r="E405" s="19">
        <v>43455</v>
      </c>
      <c r="F405" s="8">
        <v>8516037</v>
      </c>
      <c r="G405" s="20">
        <v>127818</v>
      </c>
      <c r="H405" s="9">
        <v>299839</v>
      </c>
      <c r="I405" s="19"/>
      <c r="J405" s="21" t="s">
        <v>33</v>
      </c>
      <c r="K405" s="21" t="s">
        <v>24</v>
      </c>
    </row>
    <row r="406" spans="1:11" s="22" customFormat="1" ht="45" x14ac:dyDescent="0.25">
      <c r="A406" s="9">
        <v>405</v>
      </c>
      <c r="B406" s="9" t="s">
        <v>417</v>
      </c>
      <c r="C406" s="9" t="s">
        <v>93</v>
      </c>
      <c r="D406" s="9" t="s">
        <v>604</v>
      </c>
      <c r="E406" s="19">
        <v>43455</v>
      </c>
      <c r="F406" s="8">
        <v>56555295.560000002</v>
      </c>
      <c r="G406" s="20" t="s">
        <v>609</v>
      </c>
      <c r="H406" s="9">
        <v>294269</v>
      </c>
      <c r="I406" s="50"/>
      <c r="J406" s="21" t="s">
        <v>27</v>
      </c>
      <c r="K406" s="21" t="s">
        <v>24</v>
      </c>
    </row>
    <row r="407" spans="1:11" s="22" customFormat="1" x14ac:dyDescent="0.25">
      <c r="A407" s="9">
        <v>406</v>
      </c>
      <c r="B407" s="9" t="s">
        <v>605</v>
      </c>
      <c r="C407" s="9" t="s">
        <v>25</v>
      </c>
      <c r="D407" s="9">
        <v>157457</v>
      </c>
      <c r="E407" s="19">
        <v>43455</v>
      </c>
      <c r="F407" s="8">
        <v>1134841</v>
      </c>
      <c r="G407" s="20">
        <v>128118</v>
      </c>
      <c r="H407" s="9">
        <v>307115</v>
      </c>
      <c r="I407" s="50"/>
      <c r="J407" s="21" t="s">
        <v>27</v>
      </c>
      <c r="K407" s="21" t="s">
        <v>24</v>
      </c>
    </row>
    <row r="408" spans="1:11" s="22" customFormat="1" ht="30" x14ac:dyDescent="0.25">
      <c r="A408" s="9">
        <v>407</v>
      </c>
      <c r="B408" s="9" t="s">
        <v>607</v>
      </c>
      <c r="C408" s="9" t="s">
        <v>30</v>
      </c>
      <c r="D408" s="23" t="s">
        <v>475</v>
      </c>
      <c r="E408" s="19">
        <v>43455</v>
      </c>
      <c r="F408" s="8">
        <v>1974458</v>
      </c>
      <c r="G408" s="20">
        <v>128218</v>
      </c>
      <c r="H408" s="9">
        <v>307114</v>
      </c>
      <c r="I408" s="50"/>
      <c r="J408" s="21" t="s">
        <v>27</v>
      </c>
      <c r="K408" s="21" t="s">
        <v>24</v>
      </c>
    </row>
    <row r="409" spans="1:11" s="22" customFormat="1" ht="30" x14ac:dyDescent="0.25">
      <c r="A409" s="9">
        <v>408</v>
      </c>
      <c r="B409" s="9" t="s">
        <v>307</v>
      </c>
      <c r="C409" s="9" t="s">
        <v>308</v>
      </c>
      <c r="D409" s="9">
        <v>41</v>
      </c>
      <c r="E409" s="19">
        <v>43395</v>
      </c>
      <c r="F409" s="8">
        <v>37500000</v>
      </c>
      <c r="G409" s="20">
        <v>128318</v>
      </c>
      <c r="H409" s="9">
        <v>295632</v>
      </c>
      <c r="I409" s="19"/>
      <c r="J409" s="21" t="s">
        <v>33</v>
      </c>
      <c r="K409" s="21" t="s">
        <v>24</v>
      </c>
    </row>
    <row r="410" spans="1:11" s="22" customFormat="1" ht="30" x14ac:dyDescent="0.25">
      <c r="A410" s="9">
        <v>409</v>
      </c>
      <c r="B410" s="9" t="s">
        <v>307</v>
      </c>
      <c r="C410" s="9" t="s">
        <v>308</v>
      </c>
      <c r="D410" s="9" t="s">
        <v>608</v>
      </c>
      <c r="E410" s="19">
        <v>43395</v>
      </c>
      <c r="F410" s="8">
        <v>88129593.590000004</v>
      </c>
      <c r="G410" s="20" t="s">
        <v>610</v>
      </c>
      <c r="H410" s="9">
        <v>295632</v>
      </c>
      <c r="I410" s="19"/>
      <c r="J410" s="21" t="s">
        <v>27</v>
      </c>
      <c r="K410" s="21" t="s">
        <v>24</v>
      </c>
    </row>
    <row r="411" spans="1:11" s="22" customFormat="1" x14ac:dyDescent="0.25">
      <c r="A411" s="9">
        <v>410</v>
      </c>
      <c r="B411" s="9" t="s">
        <v>127</v>
      </c>
      <c r="C411" s="9" t="s">
        <v>126</v>
      </c>
      <c r="D411" s="9" t="s">
        <v>614</v>
      </c>
      <c r="E411" s="19">
        <v>43458</v>
      </c>
      <c r="F411" s="8">
        <v>299990000</v>
      </c>
      <c r="G411" s="20">
        <v>128718</v>
      </c>
      <c r="H411" s="9">
        <v>290589</v>
      </c>
      <c r="I411" s="49"/>
      <c r="J411" s="21" t="s">
        <v>27</v>
      </c>
      <c r="K411" s="21" t="s">
        <v>24</v>
      </c>
    </row>
    <row r="412" spans="1:11" s="22" customFormat="1" x14ac:dyDescent="0.25">
      <c r="A412" s="9">
        <v>411</v>
      </c>
      <c r="B412" s="9" t="s">
        <v>616</v>
      </c>
      <c r="C412" s="9" t="s">
        <v>615</v>
      </c>
      <c r="D412" s="9">
        <v>2542</v>
      </c>
      <c r="E412" s="19">
        <v>43459</v>
      </c>
      <c r="F412" s="8">
        <v>19999980</v>
      </c>
      <c r="G412" s="20">
        <v>128918</v>
      </c>
      <c r="H412" s="9">
        <v>307550</v>
      </c>
      <c r="I412" s="50"/>
      <c r="J412" s="21" t="s">
        <v>27</v>
      </c>
      <c r="K412" s="21" t="s">
        <v>24</v>
      </c>
    </row>
    <row r="413" spans="1:11" s="22" customFormat="1" x14ac:dyDescent="0.25">
      <c r="A413" s="9">
        <v>412</v>
      </c>
      <c r="B413" s="9" t="s">
        <v>618</v>
      </c>
      <c r="C413" s="9" t="s">
        <v>617</v>
      </c>
      <c r="D413" s="9">
        <v>6821</v>
      </c>
      <c r="E413" s="19">
        <v>43459</v>
      </c>
      <c r="F413" s="8">
        <v>24656125</v>
      </c>
      <c r="G413" s="20">
        <v>129018</v>
      </c>
      <c r="H413" s="9">
        <v>304260</v>
      </c>
      <c r="I413" s="19"/>
      <c r="J413" s="21" t="s">
        <v>27</v>
      </c>
      <c r="K413" s="21" t="s">
        <v>24</v>
      </c>
    </row>
    <row r="414" spans="1:11" s="22" customFormat="1" ht="30" x14ac:dyDescent="0.25">
      <c r="A414" s="9">
        <v>413</v>
      </c>
      <c r="B414" s="9" t="s">
        <v>621</v>
      </c>
      <c r="C414" s="9" t="s">
        <v>620</v>
      </c>
      <c r="D414" s="9">
        <v>205</v>
      </c>
      <c r="E414" s="19">
        <v>43459</v>
      </c>
      <c r="F414" s="8">
        <v>20386000</v>
      </c>
      <c r="G414" s="20">
        <v>129218</v>
      </c>
      <c r="H414" s="9">
        <v>309446</v>
      </c>
      <c r="I414" s="50"/>
      <c r="J414" s="21" t="s">
        <v>33</v>
      </c>
      <c r="K414" s="21" t="s">
        <v>24</v>
      </c>
    </row>
    <row r="415" spans="1:11" s="22" customFormat="1" ht="30" x14ac:dyDescent="0.25">
      <c r="A415" s="9">
        <v>414</v>
      </c>
      <c r="B415" s="9" t="s">
        <v>622</v>
      </c>
      <c r="C415" s="9" t="s">
        <v>623</v>
      </c>
      <c r="D415" s="9" t="s">
        <v>624</v>
      </c>
      <c r="E415" s="19">
        <v>43460</v>
      </c>
      <c r="F415" s="8">
        <v>11666666.67</v>
      </c>
      <c r="G415" s="20">
        <v>129318</v>
      </c>
      <c r="H415" s="9">
        <v>303389</v>
      </c>
      <c r="I415" s="50"/>
      <c r="J415" s="21" t="s">
        <v>27</v>
      </c>
      <c r="K415" s="21" t="s">
        <v>24</v>
      </c>
    </row>
    <row r="416" spans="1:11" s="22" customFormat="1" x14ac:dyDescent="0.25">
      <c r="A416" s="9">
        <v>415</v>
      </c>
      <c r="B416" s="9" t="s">
        <v>625</v>
      </c>
      <c r="C416" s="9" t="s">
        <v>626</v>
      </c>
      <c r="D416" s="9">
        <v>27852</v>
      </c>
      <c r="E416" s="19" t="s">
        <v>627</v>
      </c>
      <c r="F416" s="8">
        <v>1400000</v>
      </c>
      <c r="G416" s="20">
        <v>129418</v>
      </c>
      <c r="H416" s="9">
        <v>303390</v>
      </c>
      <c r="I416" s="50"/>
      <c r="J416" s="21" t="s">
        <v>27</v>
      </c>
      <c r="K416" s="21" t="s">
        <v>24</v>
      </c>
    </row>
    <row r="417" spans="1:12" s="22" customFormat="1" ht="30" x14ac:dyDescent="0.25">
      <c r="A417" s="9">
        <v>416</v>
      </c>
      <c r="B417" s="9" t="s">
        <v>275</v>
      </c>
      <c r="C417" s="9" t="s">
        <v>274</v>
      </c>
      <c r="D417" s="9">
        <v>229</v>
      </c>
      <c r="E417" s="19">
        <v>43461</v>
      </c>
      <c r="F417" s="8">
        <v>150000000</v>
      </c>
      <c r="G417" s="20">
        <v>129518</v>
      </c>
      <c r="H417" s="9">
        <v>295632</v>
      </c>
      <c r="I417" s="19"/>
      <c r="J417" s="21" t="s">
        <v>27</v>
      </c>
      <c r="K417" s="21" t="s">
        <v>24</v>
      </c>
      <c r="L417" s="65"/>
    </row>
    <row r="418" spans="1:12" s="22" customFormat="1" ht="30" x14ac:dyDescent="0.25">
      <c r="A418" s="9">
        <v>417</v>
      </c>
      <c r="B418" s="9" t="s">
        <v>417</v>
      </c>
      <c r="C418" s="9" t="s">
        <v>93</v>
      </c>
      <c r="D418" s="9">
        <v>2970</v>
      </c>
      <c r="E418" s="19">
        <v>43461</v>
      </c>
      <c r="F418" s="8">
        <v>1705960.17</v>
      </c>
      <c r="G418" s="20">
        <v>129718</v>
      </c>
      <c r="H418" s="9">
        <v>294269</v>
      </c>
      <c r="I418" s="50"/>
      <c r="J418" s="21" t="s">
        <v>27</v>
      </c>
      <c r="K418" s="21" t="s">
        <v>24</v>
      </c>
    </row>
    <row r="419" spans="1:12" s="22" customFormat="1" ht="30" x14ac:dyDescent="0.25">
      <c r="A419" s="9">
        <v>418</v>
      </c>
      <c r="B419" s="9" t="s">
        <v>630</v>
      </c>
      <c r="C419" s="9" t="s">
        <v>397</v>
      </c>
      <c r="D419" s="9" t="s">
        <v>631</v>
      </c>
      <c r="E419" s="19">
        <v>43461</v>
      </c>
      <c r="F419" s="8">
        <v>3161550</v>
      </c>
      <c r="G419" s="20">
        <v>129818</v>
      </c>
      <c r="H419" s="9">
        <v>298004</v>
      </c>
      <c r="I419" s="50"/>
      <c r="J419" s="21" t="s">
        <v>33</v>
      </c>
      <c r="K419" s="21" t="s">
        <v>24</v>
      </c>
    </row>
    <row r="420" spans="1:12" s="22" customFormat="1" x14ac:dyDescent="0.25">
      <c r="A420" s="9">
        <v>419</v>
      </c>
      <c r="B420" s="9" t="s">
        <v>632</v>
      </c>
      <c r="C420" s="9" t="s">
        <v>25</v>
      </c>
      <c r="D420" s="9" t="s">
        <v>633</v>
      </c>
      <c r="E420" s="19">
        <v>43461</v>
      </c>
      <c r="F420" s="8">
        <v>2842066.94</v>
      </c>
      <c r="G420" s="20">
        <v>129918</v>
      </c>
      <c r="H420" s="9">
        <v>307819</v>
      </c>
      <c r="I420" s="50"/>
      <c r="J420" s="21"/>
      <c r="K420" s="21" t="s">
        <v>24</v>
      </c>
    </row>
    <row r="421" spans="1:12" s="22" customFormat="1" ht="45" x14ac:dyDescent="0.25">
      <c r="A421" s="9">
        <v>420</v>
      </c>
      <c r="B421" s="9" t="s">
        <v>634</v>
      </c>
      <c r="C421" s="9" t="s">
        <v>635</v>
      </c>
      <c r="D421" s="9" t="s">
        <v>636</v>
      </c>
      <c r="E421" s="19">
        <v>43462</v>
      </c>
      <c r="F421" s="8">
        <f>155600000+10000000</f>
        <v>165600000</v>
      </c>
      <c r="G421" s="20" t="s">
        <v>637</v>
      </c>
      <c r="H421" s="9"/>
      <c r="I421" s="19"/>
      <c r="J421" s="21" t="s">
        <v>174</v>
      </c>
      <c r="K421" s="21" t="s">
        <v>24</v>
      </c>
    </row>
    <row r="422" spans="1:12" s="22" customFormat="1" ht="30" x14ac:dyDescent="0.25">
      <c r="A422" s="9">
        <v>421</v>
      </c>
      <c r="B422" s="9" t="s">
        <v>638</v>
      </c>
      <c r="C422" s="9" t="s">
        <v>639</v>
      </c>
      <c r="D422" s="9">
        <v>20641</v>
      </c>
      <c r="E422" s="19">
        <v>43462</v>
      </c>
      <c r="F422" s="8">
        <v>7114907.9199999999</v>
      </c>
      <c r="G422" s="20" t="s">
        <v>718</v>
      </c>
      <c r="H422" s="9">
        <v>303167</v>
      </c>
      <c r="I422" s="19"/>
      <c r="J422" s="21" t="s">
        <v>33</v>
      </c>
      <c r="K422" s="21" t="s">
        <v>24</v>
      </c>
    </row>
    <row r="423" spans="1:12" s="22" customFormat="1" ht="30" x14ac:dyDescent="0.25">
      <c r="A423" s="9">
        <v>422</v>
      </c>
      <c r="B423" s="9" t="s">
        <v>640</v>
      </c>
      <c r="C423" s="9" t="s">
        <v>642</v>
      </c>
      <c r="D423" s="9" t="s">
        <v>641</v>
      </c>
      <c r="E423" s="19">
        <v>43462</v>
      </c>
      <c r="F423" s="8">
        <v>164592995</v>
      </c>
      <c r="G423" s="20" t="s">
        <v>643</v>
      </c>
      <c r="H423" s="9">
        <v>304380</v>
      </c>
      <c r="I423" s="19"/>
      <c r="J423" s="21" t="s">
        <v>174</v>
      </c>
      <c r="K423" s="21" t="s">
        <v>24</v>
      </c>
    </row>
    <row r="424" spans="1:12" s="22" customFormat="1" ht="45" x14ac:dyDescent="0.25">
      <c r="A424" s="9">
        <v>423</v>
      </c>
      <c r="B424" s="9" t="s">
        <v>644</v>
      </c>
      <c r="C424" s="9" t="s">
        <v>645</v>
      </c>
      <c r="D424" s="23" t="s">
        <v>646</v>
      </c>
      <c r="E424" s="19">
        <v>43462</v>
      </c>
      <c r="F424" s="8">
        <v>118937656</v>
      </c>
      <c r="G424" s="20">
        <v>130718</v>
      </c>
      <c r="H424" s="9">
        <v>306105</v>
      </c>
      <c r="I424" s="19"/>
      <c r="J424" s="21" t="s">
        <v>27</v>
      </c>
      <c r="K424" s="21" t="s">
        <v>24</v>
      </c>
    </row>
    <row r="425" spans="1:12" s="22" customFormat="1" ht="30" x14ac:dyDescent="0.25">
      <c r="A425" s="75">
        <v>424</v>
      </c>
      <c r="B425" s="75" t="s">
        <v>417</v>
      </c>
      <c r="C425" s="75" t="s">
        <v>93</v>
      </c>
      <c r="D425" s="75">
        <v>3028</v>
      </c>
      <c r="E425" s="76">
        <v>43462</v>
      </c>
      <c r="F425" s="77">
        <v>2338485.65</v>
      </c>
      <c r="G425" s="78">
        <v>130818</v>
      </c>
      <c r="H425" s="75">
        <v>294269</v>
      </c>
      <c r="I425" s="76"/>
      <c r="J425" s="79" t="s">
        <v>27</v>
      </c>
      <c r="K425" s="79" t="s">
        <v>24</v>
      </c>
    </row>
    <row r="426" spans="1:12" s="22" customFormat="1" ht="30" x14ac:dyDescent="0.25">
      <c r="A426" s="9">
        <v>425</v>
      </c>
      <c r="B426" s="9" t="s">
        <v>205</v>
      </c>
      <c r="C426" s="9" t="s">
        <v>206</v>
      </c>
      <c r="D426" s="9">
        <v>371</v>
      </c>
      <c r="E426" s="19">
        <v>43462</v>
      </c>
      <c r="F426" s="8">
        <v>37006557.780000001</v>
      </c>
      <c r="G426" s="20">
        <v>130918</v>
      </c>
      <c r="H426" s="9">
        <v>295632</v>
      </c>
      <c r="I426" s="19"/>
      <c r="J426" s="21" t="s">
        <v>33</v>
      </c>
      <c r="K426" s="21" t="s">
        <v>24</v>
      </c>
    </row>
    <row r="427" spans="1:12" s="22" customFormat="1" x14ac:dyDescent="0.25">
      <c r="A427" s="9">
        <v>426</v>
      </c>
      <c r="B427" s="9" t="s">
        <v>634</v>
      </c>
      <c r="C427" s="9" t="s">
        <v>635</v>
      </c>
      <c r="D427" s="9" t="s">
        <v>647</v>
      </c>
      <c r="E427" s="19">
        <v>43463</v>
      </c>
      <c r="F427" s="8">
        <v>3000000</v>
      </c>
      <c r="G427" s="20">
        <v>131018</v>
      </c>
      <c r="H427" s="9"/>
      <c r="I427" s="19"/>
      <c r="J427" s="21" t="s">
        <v>27</v>
      </c>
      <c r="K427" s="21" t="s">
        <v>24</v>
      </c>
    </row>
    <row r="428" spans="1:12" s="22" customFormat="1" x14ac:dyDescent="0.25">
      <c r="A428" s="9">
        <v>427</v>
      </c>
      <c r="B428" s="27" t="s">
        <v>651</v>
      </c>
      <c r="C428" s="27" t="s">
        <v>650</v>
      </c>
      <c r="D428" s="27" t="s">
        <v>648</v>
      </c>
      <c r="E428" s="19">
        <v>43463</v>
      </c>
      <c r="F428" s="16">
        <v>160000000</v>
      </c>
      <c r="G428" s="20" t="s">
        <v>652</v>
      </c>
      <c r="H428" s="9"/>
      <c r="I428" s="50"/>
      <c r="J428" s="21" t="s">
        <v>33</v>
      </c>
      <c r="K428" s="21" t="s">
        <v>24</v>
      </c>
    </row>
    <row r="429" spans="1:12" s="22" customFormat="1" ht="30" x14ac:dyDescent="0.25">
      <c r="A429" s="9">
        <v>428</v>
      </c>
      <c r="B429" s="9" t="s">
        <v>651</v>
      </c>
      <c r="C429" s="9" t="s">
        <v>650</v>
      </c>
      <c r="D429" s="9" t="s">
        <v>649</v>
      </c>
      <c r="E429" s="19">
        <v>43463</v>
      </c>
      <c r="F429" s="8">
        <v>162957488.84999999</v>
      </c>
      <c r="G429" s="20" t="s">
        <v>653</v>
      </c>
      <c r="H429" s="9"/>
      <c r="I429" s="19"/>
      <c r="J429" s="21" t="s">
        <v>27</v>
      </c>
      <c r="K429" s="21" t="s">
        <v>24</v>
      </c>
    </row>
    <row r="430" spans="1:12" s="22" customFormat="1" ht="30" x14ac:dyDescent="0.25">
      <c r="A430" s="9">
        <v>429</v>
      </c>
      <c r="B430" s="9" t="s">
        <v>654</v>
      </c>
      <c r="C430" s="9" t="s">
        <v>58</v>
      </c>
      <c r="D430" s="9">
        <v>3182</v>
      </c>
      <c r="E430" s="19">
        <v>43464</v>
      </c>
      <c r="F430" s="8">
        <v>15000000</v>
      </c>
      <c r="G430" s="20">
        <v>131518</v>
      </c>
      <c r="H430" s="9">
        <v>305719</v>
      </c>
      <c r="I430" s="19"/>
      <c r="J430" s="21" t="s">
        <v>27</v>
      </c>
      <c r="K430" s="21" t="s">
        <v>24</v>
      </c>
    </row>
    <row r="431" spans="1:12" s="22" customFormat="1" ht="30" x14ac:dyDescent="0.25">
      <c r="A431" s="9">
        <v>430</v>
      </c>
      <c r="B431" s="9" t="s">
        <v>662</v>
      </c>
      <c r="C431" s="9" t="s">
        <v>655</v>
      </c>
      <c r="D431" s="9" t="s">
        <v>656</v>
      </c>
      <c r="E431" s="19">
        <v>43464</v>
      </c>
      <c r="F431" s="8">
        <f>36000000+19300000</f>
        <v>55300000</v>
      </c>
      <c r="G431" s="20" t="s">
        <v>657</v>
      </c>
      <c r="H431" s="9">
        <v>305719</v>
      </c>
      <c r="I431" s="19"/>
      <c r="J431" s="21" t="s">
        <v>27</v>
      </c>
      <c r="K431" s="21" t="s">
        <v>24</v>
      </c>
    </row>
    <row r="432" spans="1:12" s="22" customFormat="1" ht="45" x14ac:dyDescent="0.25">
      <c r="A432" s="9">
        <v>431</v>
      </c>
      <c r="B432" s="9" t="s">
        <v>658</v>
      </c>
      <c r="C432" s="9" t="s">
        <v>60</v>
      </c>
      <c r="D432" s="9" t="s">
        <v>660</v>
      </c>
      <c r="E432" s="19">
        <v>43464</v>
      </c>
      <c r="F432" s="8">
        <v>15000000</v>
      </c>
      <c r="G432" s="20">
        <v>131818</v>
      </c>
      <c r="H432" s="9">
        <v>305719</v>
      </c>
      <c r="I432" s="19"/>
      <c r="J432" s="21" t="s">
        <v>27</v>
      </c>
      <c r="K432" s="21" t="s">
        <v>24</v>
      </c>
    </row>
    <row r="433" spans="1:11" s="22" customFormat="1" ht="45" x14ac:dyDescent="0.25">
      <c r="A433" s="9">
        <v>432</v>
      </c>
      <c r="B433" s="9" t="s">
        <v>659</v>
      </c>
      <c r="C433" s="9" t="s">
        <v>661</v>
      </c>
      <c r="D433" s="9">
        <v>101</v>
      </c>
      <c r="E433" s="19">
        <v>43464</v>
      </c>
      <c r="F433" s="8">
        <v>6931755</v>
      </c>
      <c r="G433" s="20">
        <v>131918</v>
      </c>
      <c r="H433" s="9">
        <v>305719</v>
      </c>
      <c r="I433" s="50"/>
      <c r="J433" s="21" t="s">
        <v>27</v>
      </c>
      <c r="K433" s="21" t="s">
        <v>24</v>
      </c>
    </row>
    <row r="434" spans="1:11" s="22" customFormat="1" x14ac:dyDescent="0.25">
      <c r="A434" s="9">
        <v>433</v>
      </c>
      <c r="B434" s="9" t="s">
        <v>663</v>
      </c>
      <c r="C434" s="9" t="s">
        <v>62</v>
      </c>
      <c r="D434" s="9">
        <v>1026</v>
      </c>
      <c r="E434" s="19">
        <v>43464</v>
      </c>
      <c r="F434" s="8">
        <v>15150000</v>
      </c>
      <c r="G434" s="88">
        <v>132018</v>
      </c>
      <c r="H434" s="9">
        <v>305719</v>
      </c>
      <c r="I434" s="19"/>
      <c r="J434" s="21" t="s">
        <v>27</v>
      </c>
      <c r="K434" s="21" t="s">
        <v>24</v>
      </c>
    </row>
    <row r="435" spans="1:11" s="22" customFormat="1" x14ac:dyDescent="0.25">
      <c r="A435" s="9">
        <v>434</v>
      </c>
      <c r="B435" s="9" t="s">
        <v>664</v>
      </c>
      <c r="C435" s="31" t="s">
        <v>665</v>
      </c>
      <c r="D435" s="9" t="s">
        <v>680</v>
      </c>
      <c r="E435" s="19">
        <v>43464</v>
      </c>
      <c r="F435" s="8">
        <f>6000000+30900000</f>
        <v>36900000</v>
      </c>
      <c r="G435" s="88">
        <v>132118</v>
      </c>
      <c r="H435" s="9">
        <v>305719</v>
      </c>
      <c r="I435" s="19"/>
      <c r="J435" s="21" t="s">
        <v>27</v>
      </c>
      <c r="K435" s="21" t="s">
        <v>24</v>
      </c>
    </row>
    <row r="436" spans="1:11" s="22" customFormat="1" x14ac:dyDescent="0.25">
      <c r="A436" s="9">
        <v>435</v>
      </c>
      <c r="B436" s="9" t="s">
        <v>666</v>
      </c>
      <c r="C436" s="9" t="s">
        <v>667</v>
      </c>
      <c r="D436" s="9" t="s">
        <v>668</v>
      </c>
      <c r="E436" s="19">
        <v>43464</v>
      </c>
      <c r="F436" s="8">
        <v>8700000</v>
      </c>
      <c r="G436" s="88">
        <v>132218</v>
      </c>
      <c r="H436" s="9">
        <v>305719</v>
      </c>
      <c r="I436" s="19"/>
      <c r="J436" s="21" t="s">
        <v>27</v>
      </c>
      <c r="K436" s="21" t="s">
        <v>24</v>
      </c>
    </row>
    <row r="437" spans="1:11" s="22" customFormat="1" ht="45" hidden="1" x14ac:dyDescent="0.25">
      <c r="A437" s="86">
        <v>436</v>
      </c>
      <c r="B437" s="86" t="s">
        <v>669</v>
      </c>
      <c r="C437" s="86" t="s">
        <v>670</v>
      </c>
      <c r="D437" s="86">
        <v>70859</v>
      </c>
      <c r="E437" s="89">
        <v>43465</v>
      </c>
      <c r="F437" s="90"/>
      <c r="G437" s="87" t="s">
        <v>705</v>
      </c>
      <c r="H437" s="86"/>
      <c r="I437" s="91"/>
      <c r="J437" s="92" t="s">
        <v>27</v>
      </c>
      <c r="K437" s="92" t="s">
        <v>24</v>
      </c>
    </row>
    <row r="438" spans="1:11" s="22" customFormat="1" ht="30" x14ac:dyDescent="0.25">
      <c r="A438" s="9">
        <v>437</v>
      </c>
      <c r="B438" s="9" t="s">
        <v>671</v>
      </c>
      <c r="C438" s="9" t="s">
        <v>66</v>
      </c>
      <c r="D438" s="9">
        <v>75989</v>
      </c>
      <c r="E438" s="19">
        <v>43464</v>
      </c>
      <c r="F438" s="8">
        <v>11999928</v>
      </c>
      <c r="G438" s="88">
        <v>132418</v>
      </c>
      <c r="H438" s="9">
        <v>305719</v>
      </c>
      <c r="I438" s="19"/>
      <c r="J438" s="21" t="s">
        <v>27</v>
      </c>
      <c r="K438" s="21" t="s">
        <v>24</v>
      </c>
    </row>
    <row r="439" spans="1:11" s="22" customFormat="1" ht="30" x14ac:dyDescent="0.25">
      <c r="A439" s="9">
        <v>438</v>
      </c>
      <c r="B439" s="9" t="s">
        <v>672</v>
      </c>
      <c r="C439" s="9" t="s">
        <v>673</v>
      </c>
      <c r="D439" s="23" t="s">
        <v>674</v>
      </c>
      <c r="E439" s="19">
        <v>43464</v>
      </c>
      <c r="F439" s="8">
        <v>9000000</v>
      </c>
      <c r="G439" s="88">
        <v>132518</v>
      </c>
      <c r="H439" s="9">
        <v>305719</v>
      </c>
      <c r="I439" s="19"/>
      <c r="J439" s="21" t="s">
        <v>27</v>
      </c>
      <c r="K439" s="21" t="s">
        <v>24</v>
      </c>
    </row>
    <row r="440" spans="1:11" s="22" customFormat="1" ht="45" x14ac:dyDescent="0.25">
      <c r="A440" s="9">
        <v>439</v>
      </c>
      <c r="B440" s="9" t="s">
        <v>675</v>
      </c>
      <c r="C440" s="9" t="s">
        <v>676</v>
      </c>
      <c r="D440" s="9" t="s">
        <v>677</v>
      </c>
      <c r="E440" s="19">
        <v>43464</v>
      </c>
      <c r="F440" s="8">
        <v>8999995</v>
      </c>
      <c r="G440" s="88">
        <v>132618</v>
      </c>
      <c r="H440" s="9">
        <v>305719</v>
      </c>
      <c r="I440" s="19"/>
      <c r="J440" s="21" t="s">
        <v>27</v>
      </c>
      <c r="K440" s="21" t="s">
        <v>24</v>
      </c>
    </row>
    <row r="441" spans="1:11" s="22" customFormat="1" ht="45" x14ac:dyDescent="0.25">
      <c r="A441" s="9">
        <v>440</v>
      </c>
      <c r="B441" s="9" t="s">
        <v>678</v>
      </c>
      <c r="C441" s="9" t="s">
        <v>679</v>
      </c>
      <c r="D441" s="27" t="s">
        <v>684</v>
      </c>
      <c r="E441" s="19">
        <v>43464</v>
      </c>
      <c r="F441" s="8">
        <v>6500000</v>
      </c>
      <c r="G441" s="88">
        <v>132718</v>
      </c>
      <c r="H441" s="9">
        <v>305719</v>
      </c>
      <c r="I441" s="19"/>
      <c r="J441" s="21" t="s">
        <v>27</v>
      </c>
      <c r="K441" s="21" t="s">
        <v>24</v>
      </c>
    </row>
    <row r="442" spans="1:11" s="22" customFormat="1" ht="60" x14ac:dyDescent="0.25">
      <c r="A442" s="9">
        <v>441</v>
      </c>
      <c r="B442" s="9" t="s">
        <v>683</v>
      </c>
      <c r="C442" s="9" t="s">
        <v>681</v>
      </c>
      <c r="D442" s="9" t="s">
        <v>682</v>
      </c>
      <c r="E442" s="19">
        <v>43464</v>
      </c>
      <c r="F442" s="8">
        <f>5494535.07+13996495.18</f>
        <v>19491030.25</v>
      </c>
      <c r="G442" s="88">
        <v>13818</v>
      </c>
      <c r="H442" s="9">
        <v>305290</v>
      </c>
      <c r="I442" s="19"/>
      <c r="J442" s="21" t="s">
        <v>27</v>
      </c>
      <c r="K442" s="21" t="s">
        <v>24</v>
      </c>
    </row>
    <row r="443" spans="1:11" s="22" customFormat="1" ht="30" customHeight="1" x14ac:dyDescent="0.25">
      <c r="A443" s="9">
        <v>442</v>
      </c>
      <c r="B443" s="107" t="s">
        <v>685</v>
      </c>
      <c r="C443" s="104" t="s">
        <v>686</v>
      </c>
      <c r="D443" s="27" t="s">
        <v>687</v>
      </c>
      <c r="E443" s="93">
        <v>43464</v>
      </c>
      <c r="F443" s="16">
        <f>4198162.43+34019590.65</f>
        <v>38217753.079999998</v>
      </c>
      <c r="G443" s="27">
        <v>132918</v>
      </c>
      <c r="H443" s="9">
        <v>305719</v>
      </c>
      <c r="I443" s="19"/>
      <c r="J443" s="21" t="s">
        <v>27</v>
      </c>
      <c r="K443" s="21" t="s">
        <v>24</v>
      </c>
    </row>
    <row r="444" spans="1:11" s="22" customFormat="1" x14ac:dyDescent="0.25">
      <c r="A444" s="9">
        <v>443</v>
      </c>
      <c r="B444" s="108"/>
      <c r="C444" s="105"/>
      <c r="D444" s="27" t="s">
        <v>688</v>
      </c>
      <c r="E444" s="93">
        <v>43464</v>
      </c>
      <c r="F444" s="16">
        <v>7558498.46</v>
      </c>
      <c r="G444" s="27">
        <v>133018</v>
      </c>
      <c r="H444" s="9">
        <v>305719</v>
      </c>
      <c r="I444" s="19"/>
      <c r="J444" s="21" t="s">
        <v>27</v>
      </c>
      <c r="K444" s="21" t="s">
        <v>24</v>
      </c>
    </row>
    <row r="445" spans="1:11" s="22" customFormat="1" x14ac:dyDescent="0.25">
      <c r="A445" s="9">
        <v>444</v>
      </c>
      <c r="B445" s="108"/>
      <c r="C445" s="105"/>
      <c r="D445" s="27" t="s">
        <v>689</v>
      </c>
      <c r="E445" s="93">
        <v>43464</v>
      </c>
      <c r="F445" s="16">
        <v>329976.96000000002</v>
      </c>
      <c r="G445" s="27">
        <v>133118</v>
      </c>
      <c r="H445" s="9">
        <v>305719</v>
      </c>
      <c r="I445" s="19"/>
      <c r="J445" s="21" t="s">
        <v>27</v>
      </c>
      <c r="K445" s="21" t="s">
        <v>24</v>
      </c>
    </row>
    <row r="446" spans="1:11" s="22" customFormat="1" x14ac:dyDescent="0.25">
      <c r="A446" s="9">
        <v>445</v>
      </c>
      <c r="B446" s="108"/>
      <c r="C446" s="105"/>
      <c r="D446" s="27" t="s">
        <v>690</v>
      </c>
      <c r="E446" s="93">
        <v>43464</v>
      </c>
      <c r="F446" s="16">
        <v>446339.54</v>
      </c>
      <c r="G446" s="27">
        <v>133218</v>
      </c>
      <c r="H446" s="9">
        <v>305719</v>
      </c>
      <c r="I446" s="19"/>
      <c r="J446" s="21" t="s">
        <v>27</v>
      </c>
      <c r="K446" s="21" t="s">
        <v>24</v>
      </c>
    </row>
    <row r="447" spans="1:11" s="22" customFormat="1" x14ac:dyDescent="0.25">
      <c r="A447" s="9">
        <v>446</v>
      </c>
      <c r="B447" s="108"/>
      <c r="C447" s="105"/>
      <c r="D447" s="27" t="s">
        <v>691</v>
      </c>
      <c r="E447" s="93">
        <v>43464</v>
      </c>
      <c r="F447" s="16">
        <v>292191.88</v>
      </c>
      <c r="G447" s="27">
        <v>133318</v>
      </c>
      <c r="H447" s="9">
        <v>305719</v>
      </c>
      <c r="I447" s="19"/>
      <c r="J447" s="21" t="s">
        <v>27</v>
      </c>
      <c r="K447" s="21" t="s">
        <v>24</v>
      </c>
    </row>
    <row r="448" spans="1:11" s="22" customFormat="1" x14ac:dyDescent="0.25">
      <c r="A448" s="9">
        <v>447</v>
      </c>
      <c r="B448" s="108"/>
      <c r="C448" s="105"/>
      <c r="D448" s="27" t="s">
        <v>697</v>
      </c>
      <c r="E448" s="93">
        <v>43464</v>
      </c>
      <c r="F448" s="16">
        <f>182790.41+284203.8</f>
        <v>466994.20999999996</v>
      </c>
      <c r="G448" s="27">
        <v>133418</v>
      </c>
      <c r="H448" s="9">
        <v>305719</v>
      </c>
      <c r="I448" s="19"/>
      <c r="J448" s="21" t="s">
        <v>27</v>
      </c>
      <c r="K448" s="21" t="s">
        <v>24</v>
      </c>
    </row>
    <row r="449" spans="1:11" s="22" customFormat="1" x14ac:dyDescent="0.25">
      <c r="A449" s="9">
        <v>448</v>
      </c>
      <c r="B449" s="108"/>
      <c r="C449" s="105"/>
      <c r="D449" s="27" t="s">
        <v>692</v>
      </c>
      <c r="E449" s="93">
        <v>43464</v>
      </c>
      <c r="F449" s="16">
        <v>447832.7</v>
      </c>
      <c r="G449" s="27">
        <v>133518</v>
      </c>
      <c r="H449" s="9">
        <v>305719</v>
      </c>
      <c r="I449" s="19"/>
      <c r="J449" s="21" t="s">
        <v>27</v>
      </c>
      <c r="K449" s="21" t="s">
        <v>24</v>
      </c>
    </row>
    <row r="450" spans="1:11" s="22" customFormat="1" x14ac:dyDescent="0.25">
      <c r="A450" s="9">
        <v>449</v>
      </c>
      <c r="B450" s="108"/>
      <c r="C450" s="105"/>
      <c r="D450" s="27" t="s">
        <v>693</v>
      </c>
      <c r="E450" s="93">
        <v>43464</v>
      </c>
      <c r="F450" s="16">
        <v>700000</v>
      </c>
      <c r="G450" s="88">
        <v>133618</v>
      </c>
      <c r="H450" s="9">
        <v>305719</v>
      </c>
      <c r="I450" s="50"/>
      <c r="J450" s="21" t="s">
        <v>27</v>
      </c>
      <c r="K450" s="21" t="s">
        <v>24</v>
      </c>
    </row>
    <row r="451" spans="1:11" s="22" customFormat="1" x14ac:dyDescent="0.25">
      <c r="A451" s="9">
        <v>450</v>
      </c>
      <c r="B451" s="108"/>
      <c r="C451" s="105"/>
      <c r="D451" s="27" t="s">
        <v>698</v>
      </c>
      <c r="E451" s="93">
        <v>43464</v>
      </c>
      <c r="F451" s="16">
        <f>624532.54+75467.46</f>
        <v>700000</v>
      </c>
      <c r="G451" s="88">
        <v>133718</v>
      </c>
      <c r="H451" s="9">
        <v>305719</v>
      </c>
      <c r="I451" s="50"/>
      <c r="J451" s="21" t="s">
        <v>27</v>
      </c>
      <c r="K451" s="21" t="s">
        <v>24</v>
      </c>
    </row>
    <row r="452" spans="1:11" s="22" customFormat="1" x14ac:dyDescent="0.25">
      <c r="A452" s="9">
        <v>451</v>
      </c>
      <c r="B452" s="108"/>
      <c r="C452" s="105"/>
      <c r="D452" s="94" t="s">
        <v>699</v>
      </c>
      <c r="E452" s="93">
        <v>43464</v>
      </c>
      <c r="F452" s="95">
        <f>838692.74+1713390.19</f>
        <v>2552082.9299999997</v>
      </c>
      <c r="G452" s="96">
        <v>133818</v>
      </c>
      <c r="H452" s="97">
        <v>305719</v>
      </c>
      <c r="I452" s="83"/>
      <c r="J452" s="21" t="s">
        <v>27</v>
      </c>
      <c r="K452" s="21" t="s">
        <v>24</v>
      </c>
    </row>
    <row r="453" spans="1:11" s="22" customFormat="1" x14ac:dyDescent="0.25">
      <c r="A453" s="9">
        <v>452</v>
      </c>
      <c r="B453" s="108"/>
      <c r="C453" s="105"/>
      <c r="D453" s="27" t="s">
        <v>694</v>
      </c>
      <c r="E453" s="93">
        <v>43464</v>
      </c>
      <c r="F453" s="16">
        <v>402765.15</v>
      </c>
      <c r="G453" s="88">
        <v>133918</v>
      </c>
      <c r="H453" s="9">
        <v>305719</v>
      </c>
      <c r="I453" s="50"/>
      <c r="J453" s="21" t="s">
        <v>27</v>
      </c>
      <c r="K453" s="21" t="s">
        <v>24</v>
      </c>
    </row>
    <row r="454" spans="1:11" s="22" customFormat="1" x14ac:dyDescent="0.25">
      <c r="A454" s="9">
        <v>453</v>
      </c>
      <c r="B454" s="109"/>
      <c r="C454" s="106"/>
      <c r="D454" s="27" t="s">
        <v>700</v>
      </c>
      <c r="E454" s="93">
        <v>43464</v>
      </c>
      <c r="F454" s="16">
        <f>1512533.25+511838.2</f>
        <v>2024371.45</v>
      </c>
      <c r="G454" s="88">
        <v>134018</v>
      </c>
      <c r="H454" s="9">
        <v>305719</v>
      </c>
      <c r="I454" s="50"/>
      <c r="J454" s="21" t="s">
        <v>27</v>
      </c>
      <c r="K454" s="21" t="s">
        <v>24</v>
      </c>
    </row>
    <row r="455" spans="1:11" s="22" customFormat="1" ht="30" x14ac:dyDescent="0.25">
      <c r="A455" s="9">
        <v>454</v>
      </c>
      <c r="B455" s="9" t="s">
        <v>701</v>
      </c>
      <c r="C455" s="9" t="s">
        <v>702</v>
      </c>
      <c r="D455" s="27" t="s">
        <v>703</v>
      </c>
      <c r="E455" s="93">
        <v>43464</v>
      </c>
      <c r="F455" s="16">
        <v>12043083.82</v>
      </c>
      <c r="G455" s="88" t="s">
        <v>704</v>
      </c>
      <c r="H455" s="9">
        <v>291889</v>
      </c>
      <c r="I455" s="50"/>
      <c r="J455" s="21" t="s">
        <v>174</v>
      </c>
      <c r="K455" s="21" t="s">
        <v>24</v>
      </c>
    </row>
    <row r="456" spans="1:11" s="22" customFormat="1" x14ac:dyDescent="0.25">
      <c r="A456" s="9">
        <v>455</v>
      </c>
      <c r="B456" s="9" t="s">
        <v>474</v>
      </c>
      <c r="C456" s="9" t="s">
        <v>473</v>
      </c>
      <c r="D456" s="23" t="s">
        <v>599</v>
      </c>
      <c r="E456" s="19">
        <v>43465</v>
      </c>
      <c r="F456" s="8">
        <v>5000000</v>
      </c>
      <c r="G456" s="20">
        <v>134718</v>
      </c>
      <c r="H456" s="27">
        <v>302098</v>
      </c>
      <c r="I456" s="19"/>
      <c r="J456" s="21" t="s">
        <v>33</v>
      </c>
      <c r="K456" s="21" t="s">
        <v>24</v>
      </c>
    </row>
    <row r="457" spans="1:11" s="22" customFormat="1" ht="30" x14ac:dyDescent="0.25">
      <c r="A457" s="9">
        <v>456</v>
      </c>
      <c r="B457" s="5" t="s">
        <v>708</v>
      </c>
      <c r="C457" s="5" t="s">
        <v>93</v>
      </c>
      <c r="D457" s="5" t="s">
        <v>710</v>
      </c>
      <c r="E457" s="19">
        <v>43465</v>
      </c>
      <c r="F457" s="8">
        <v>26757066.530000001</v>
      </c>
      <c r="G457" s="6" t="s">
        <v>715</v>
      </c>
      <c r="H457" s="5">
        <v>294269</v>
      </c>
      <c r="I457" s="5"/>
      <c r="J457" s="21" t="s">
        <v>33</v>
      </c>
      <c r="K457" s="21" t="s">
        <v>24</v>
      </c>
    </row>
    <row r="458" spans="1:11" s="22" customFormat="1" ht="45" x14ac:dyDescent="0.25">
      <c r="A458" s="9">
        <v>457</v>
      </c>
      <c r="B458" s="9" t="s">
        <v>669</v>
      </c>
      <c r="C458" s="9" t="s">
        <v>670</v>
      </c>
      <c r="D458" s="9">
        <v>70859</v>
      </c>
      <c r="E458" s="19">
        <v>43465</v>
      </c>
      <c r="F458" s="8">
        <v>28617603</v>
      </c>
      <c r="G458" s="88">
        <v>135118</v>
      </c>
      <c r="H458" s="9">
        <v>305719</v>
      </c>
      <c r="I458" s="50"/>
      <c r="J458" s="21" t="s">
        <v>27</v>
      </c>
      <c r="K458" s="21" t="s">
        <v>24</v>
      </c>
    </row>
    <row r="459" spans="1:11" s="22" customFormat="1" ht="45" x14ac:dyDescent="0.25">
      <c r="A459" s="9">
        <v>458</v>
      </c>
      <c r="B459" s="5" t="s">
        <v>708</v>
      </c>
      <c r="C459" s="5" t="s">
        <v>93</v>
      </c>
      <c r="D459" s="5" t="s">
        <v>711</v>
      </c>
      <c r="E459" s="19">
        <v>43465</v>
      </c>
      <c r="F459" s="8">
        <v>55488266.939999998</v>
      </c>
      <c r="G459" s="6" t="s">
        <v>716</v>
      </c>
      <c r="H459" s="5">
        <v>294269</v>
      </c>
      <c r="I459" s="5"/>
      <c r="J459" s="21" t="s">
        <v>27</v>
      </c>
      <c r="K459" s="21" t="s">
        <v>24</v>
      </c>
    </row>
    <row r="460" spans="1:11" s="22" customFormat="1" ht="165" x14ac:dyDescent="0.25">
      <c r="A460" s="9">
        <v>459</v>
      </c>
      <c r="B460" s="9" t="s">
        <v>712</v>
      </c>
      <c r="C460" s="9" t="s">
        <v>583</v>
      </c>
      <c r="D460" s="9" t="s">
        <v>713</v>
      </c>
      <c r="E460" s="19">
        <v>43465</v>
      </c>
      <c r="F460" s="8">
        <v>284998759</v>
      </c>
      <c r="G460" s="20" t="s">
        <v>717</v>
      </c>
      <c r="H460" s="9">
        <v>305290</v>
      </c>
      <c r="I460" s="50"/>
      <c r="J460" s="21" t="s">
        <v>27</v>
      </c>
      <c r="K460" s="21" t="s">
        <v>24</v>
      </c>
    </row>
    <row r="461" spans="1:11" s="98" customFormat="1" ht="31.5" hidden="1" x14ac:dyDescent="0.25">
      <c r="A461" s="9">
        <v>466</v>
      </c>
      <c r="B461" s="99" t="s">
        <v>205</v>
      </c>
      <c r="C461" s="99" t="s">
        <v>695</v>
      </c>
      <c r="D461" s="99" t="s">
        <v>696</v>
      </c>
      <c r="E461" s="100">
        <v>43465</v>
      </c>
      <c r="F461" s="101">
        <v>162993442.22</v>
      </c>
      <c r="G461" s="102" t="s">
        <v>696</v>
      </c>
      <c r="H461" s="99"/>
      <c r="I461" s="100"/>
      <c r="J461" s="103"/>
      <c r="K461" s="103" t="s">
        <v>24</v>
      </c>
    </row>
  </sheetData>
  <autoFilter ref="A1:K461"/>
  <mergeCells count="2">
    <mergeCell ref="C443:C454"/>
    <mergeCell ref="B443:B454"/>
  </mergeCells>
  <pageMargins left="0.7" right="0.7" top="0.75" bottom="0.75" header="0.3" footer="0.3"/>
  <pageSetup paperSize="121"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66"/>
  <sheetViews>
    <sheetView view="pageBreakPreview" zoomScale="130" zoomScaleNormal="100" zoomScaleSheetLayoutView="130" workbookViewId="0">
      <pane ySplit="1" topLeftCell="A2" activePane="bottomLeft" state="frozen"/>
      <selection pane="bottomLeft" activeCell="H8" sqref="H8"/>
    </sheetView>
  </sheetViews>
  <sheetFormatPr baseColWidth="10" defaultColWidth="8.85546875" defaultRowHeight="15" x14ac:dyDescent="0.25"/>
  <cols>
    <col min="1" max="1" width="8.140625" customWidth="1"/>
    <col min="2" max="2" width="19.85546875" customWidth="1"/>
    <col min="3" max="3" width="34.28515625" customWidth="1"/>
    <col min="4" max="4" width="23.5703125" customWidth="1"/>
    <col min="5" max="5" width="17.28515625" customWidth="1"/>
    <col min="6" max="6" width="18.140625" style="4" customWidth="1"/>
    <col min="7" max="7" width="17.85546875" style="4" customWidth="1"/>
    <col min="8" max="8" width="13.7109375" customWidth="1"/>
    <col min="9" max="9" width="13.7109375" hidden="1" customWidth="1"/>
    <col min="10" max="10" width="11.85546875" style="12" customWidth="1"/>
    <col min="11" max="11" width="20.7109375" customWidth="1"/>
    <col min="13" max="13" width="19.7109375" customWidth="1"/>
    <col min="14" max="14" width="5" customWidth="1"/>
  </cols>
  <sheetData>
    <row r="1" spans="1:11" ht="33" customHeight="1" x14ac:dyDescent="0.25">
      <c r="A1" s="1" t="s">
        <v>0</v>
      </c>
      <c r="B1" s="1" t="s">
        <v>3</v>
      </c>
      <c r="C1" s="1" t="s">
        <v>1</v>
      </c>
      <c r="D1" s="1" t="s">
        <v>2</v>
      </c>
      <c r="E1" s="1" t="s">
        <v>5</v>
      </c>
      <c r="F1" s="3" t="s">
        <v>6</v>
      </c>
      <c r="G1" s="3" t="s">
        <v>7</v>
      </c>
      <c r="H1" s="11" t="s">
        <v>4</v>
      </c>
      <c r="I1" s="10" t="s">
        <v>9</v>
      </c>
      <c r="J1" s="10" t="s">
        <v>8</v>
      </c>
      <c r="K1" s="10" t="s">
        <v>10</v>
      </c>
    </row>
    <row r="2" spans="1:11" x14ac:dyDescent="0.25">
      <c r="A2" s="9">
        <v>1</v>
      </c>
      <c r="B2" s="9" t="s">
        <v>32</v>
      </c>
      <c r="C2" s="9" t="s">
        <v>25</v>
      </c>
      <c r="D2" s="9">
        <v>141608</v>
      </c>
      <c r="E2" s="19">
        <v>43122</v>
      </c>
      <c r="F2" s="8">
        <v>3278250</v>
      </c>
      <c r="G2" s="20">
        <v>3818</v>
      </c>
      <c r="H2" s="9">
        <v>263329</v>
      </c>
      <c r="I2" s="50">
        <v>43129.28806712963</v>
      </c>
      <c r="J2" s="21" t="s">
        <v>33</v>
      </c>
      <c r="K2" s="21" t="s">
        <v>11</v>
      </c>
    </row>
    <row r="3" spans="1:11" x14ac:dyDescent="0.25">
      <c r="A3" s="9">
        <v>2</v>
      </c>
      <c r="B3" s="5" t="s">
        <v>32</v>
      </c>
      <c r="C3" s="5" t="s">
        <v>25</v>
      </c>
      <c r="D3" s="5">
        <v>143110</v>
      </c>
      <c r="E3" s="7">
        <v>43143</v>
      </c>
      <c r="F3" s="8">
        <v>3278250</v>
      </c>
      <c r="G3" s="6">
        <v>12818</v>
      </c>
      <c r="H3" s="5">
        <v>263329</v>
      </c>
      <c r="I3" s="49">
        <v>43157.353113425925</v>
      </c>
      <c r="J3" s="2" t="s">
        <v>33</v>
      </c>
      <c r="K3" s="2" t="s">
        <v>12</v>
      </c>
    </row>
    <row r="4" spans="1:11" ht="30" x14ac:dyDescent="0.25">
      <c r="A4" s="9">
        <v>3</v>
      </c>
      <c r="B4" s="9" t="s">
        <v>94</v>
      </c>
      <c r="C4" s="9" t="s">
        <v>93</v>
      </c>
      <c r="D4" s="23" t="s">
        <v>100</v>
      </c>
      <c r="E4" s="19">
        <v>43171</v>
      </c>
      <c r="F4" s="8">
        <v>40711340.240000002</v>
      </c>
      <c r="G4" s="20" t="s">
        <v>101</v>
      </c>
      <c r="H4" s="9">
        <v>262130</v>
      </c>
      <c r="I4" s="49">
        <v>43186.330231481479</v>
      </c>
      <c r="J4" s="2" t="s">
        <v>33</v>
      </c>
      <c r="K4" s="2" t="s">
        <v>13</v>
      </c>
    </row>
    <row r="5" spans="1:11" ht="30" x14ac:dyDescent="0.25">
      <c r="A5" s="9">
        <v>4</v>
      </c>
      <c r="B5" s="5" t="s">
        <v>85</v>
      </c>
      <c r="C5" s="5" t="s">
        <v>84</v>
      </c>
      <c r="D5" s="13" t="s">
        <v>98</v>
      </c>
      <c r="E5" s="19">
        <v>43171</v>
      </c>
      <c r="F5" s="14">
        <f>6000000+6000000</f>
        <v>12000000</v>
      </c>
      <c r="G5" s="6">
        <v>20018</v>
      </c>
      <c r="H5" s="5">
        <v>263369</v>
      </c>
      <c r="I5" s="49">
        <v>43186.321319444447</v>
      </c>
      <c r="J5" s="2" t="s">
        <v>33</v>
      </c>
      <c r="K5" s="2" t="s">
        <v>13</v>
      </c>
    </row>
    <row r="6" spans="1:11" x14ac:dyDescent="0.25">
      <c r="A6" s="9">
        <v>5</v>
      </c>
      <c r="B6" s="5" t="s">
        <v>32</v>
      </c>
      <c r="C6" s="5" t="s">
        <v>25</v>
      </c>
      <c r="D6" s="5">
        <v>144528</v>
      </c>
      <c r="E6" s="19">
        <v>43171</v>
      </c>
      <c r="F6" s="8">
        <v>3278250</v>
      </c>
      <c r="G6" s="6">
        <v>20118</v>
      </c>
      <c r="H6" s="5">
        <v>263329</v>
      </c>
      <c r="I6" s="49">
        <v>43186.321319444447</v>
      </c>
      <c r="J6" s="2" t="s">
        <v>33</v>
      </c>
      <c r="K6" s="2" t="s">
        <v>13</v>
      </c>
    </row>
    <row r="7" spans="1:11" x14ac:dyDescent="0.25">
      <c r="A7" s="9">
        <v>6</v>
      </c>
      <c r="B7" s="5" t="s">
        <v>32</v>
      </c>
      <c r="C7" s="5" t="s">
        <v>25</v>
      </c>
      <c r="D7" s="5">
        <v>145939</v>
      </c>
      <c r="E7" s="19">
        <v>43202</v>
      </c>
      <c r="F7" s="8">
        <v>3278250</v>
      </c>
      <c r="G7" s="6">
        <v>25818</v>
      </c>
      <c r="H7" s="5">
        <v>263329</v>
      </c>
      <c r="I7" s="49">
        <v>43214.359479166669</v>
      </c>
      <c r="J7" s="2" t="s">
        <v>33</v>
      </c>
      <c r="K7" s="2" t="s">
        <v>15</v>
      </c>
    </row>
    <row r="8" spans="1:11" ht="30" x14ac:dyDescent="0.25">
      <c r="A8" s="9">
        <v>7</v>
      </c>
      <c r="B8" s="5" t="s">
        <v>85</v>
      </c>
      <c r="C8" s="5" t="s">
        <v>84</v>
      </c>
      <c r="D8" s="13" t="s">
        <v>122</v>
      </c>
      <c r="E8" s="19">
        <v>43202</v>
      </c>
      <c r="F8" s="14">
        <f>6000000</f>
        <v>6000000</v>
      </c>
      <c r="G8" s="6">
        <v>25918</v>
      </c>
      <c r="H8" s="5">
        <v>263369</v>
      </c>
      <c r="I8" s="49">
        <v>43215</v>
      </c>
      <c r="J8" s="2" t="s">
        <v>33</v>
      </c>
      <c r="K8" s="2" t="s">
        <v>15</v>
      </c>
    </row>
    <row r="9" spans="1:11" ht="30" x14ac:dyDescent="0.25">
      <c r="A9" s="9">
        <v>8</v>
      </c>
      <c r="B9" s="5" t="s">
        <v>125</v>
      </c>
      <c r="C9" s="5" t="s">
        <v>124</v>
      </c>
      <c r="D9" s="5" t="s">
        <v>123</v>
      </c>
      <c r="E9" s="19">
        <v>43202</v>
      </c>
      <c r="F9" s="8">
        <v>3819599.53</v>
      </c>
      <c r="G9" s="6">
        <v>26018</v>
      </c>
      <c r="H9" s="5">
        <v>281529</v>
      </c>
      <c r="I9" s="49">
        <v>43214.35833333333</v>
      </c>
      <c r="J9" s="2" t="s">
        <v>33</v>
      </c>
      <c r="K9" s="2" t="s">
        <v>15</v>
      </c>
    </row>
    <row r="10" spans="1:11" ht="30" x14ac:dyDescent="0.25">
      <c r="A10" s="9">
        <v>9</v>
      </c>
      <c r="B10" s="9" t="s">
        <v>94</v>
      </c>
      <c r="C10" s="9" t="s">
        <v>93</v>
      </c>
      <c r="D10" s="23" t="s">
        <v>133</v>
      </c>
      <c r="E10" s="19">
        <v>43203</v>
      </c>
      <c r="F10" s="8">
        <v>20286366.27</v>
      </c>
      <c r="G10" s="20">
        <v>26818</v>
      </c>
      <c r="H10" s="9">
        <v>262130</v>
      </c>
      <c r="I10" s="49">
        <v>43214.355196759258</v>
      </c>
      <c r="J10" s="2" t="s">
        <v>33</v>
      </c>
      <c r="K10" s="2" t="s">
        <v>15</v>
      </c>
    </row>
    <row r="11" spans="1:11" x14ac:dyDescent="0.25">
      <c r="A11" s="9">
        <v>10</v>
      </c>
      <c r="B11" s="5" t="s">
        <v>32</v>
      </c>
      <c r="C11" s="5" t="s">
        <v>25</v>
      </c>
      <c r="D11" s="5">
        <v>147331</v>
      </c>
      <c r="E11" s="19">
        <v>43235</v>
      </c>
      <c r="F11" s="8">
        <v>3278250</v>
      </c>
      <c r="G11" s="6">
        <v>35318</v>
      </c>
      <c r="H11" s="5">
        <v>263329</v>
      </c>
      <c r="I11" s="49">
        <v>43241.364710648151</v>
      </c>
      <c r="J11" s="2" t="s">
        <v>33</v>
      </c>
      <c r="K11" s="2" t="s">
        <v>16</v>
      </c>
    </row>
    <row r="12" spans="1:11" ht="30" x14ac:dyDescent="0.25">
      <c r="A12" s="9">
        <v>11</v>
      </c>
      <c r="B12" s="5" t="s">
        <v>85</v>
      </c>
      <c r="C12" s="5" t="s">
        <v>84</v>
      </c>
      <c r="D12" s="13" t="s">
        <v>167</v>
      </c>
      <c r="E12" s="19">
        <v>43235</v>
      </c>
      <c r="F12" s="14">
        <v>6000000</v>
      </c>
      <c r="G12" s="6">
        <v>35418</v>
      </c>
      <c r="H12" s="5">
        <v>263369</v>
      </c>
      <c r="I12" s="49">
        <v>43241.364756944444</v>
      </c>
      <c r="J12" s="2" t="s">
        <v>33</v>
      </c>
      <c r="K12" s="2" t="s">
        <v>16</v>
      </c>
    </row>
    <row r="13" spans="1:11" ht="30" x14ac:dyDescent="0.25">
      <c r="A13" s="9">
        <v>12</v>
      </c>
      <c r="B13" s="5" t="s">
        <v>125</v>
      </c>
      <c r="C13" s="5" t="s">
        <v>124</v>
      </c>
      <c r="D13" s="5" t="s">
        <v>168</v>
      </c>
      <c r="E13" s="19">
        <v>43235</v>
      </c>
      <c r="F13" s="8">
        <v>3427685.32</v>
      </c>
      <c r="G13" s="6">
        <v>35518</v>
      </c>
      <c r="H13" s="5">
        <v>281529</v>
      </c>
      <c r="I13" s="49">
        <v>43243.302835648145</v>
      </c>
      <c r="J13" s="2" t="s">
        <v>33</v>
      </c>
      <c r="K13" s="2" t="s">
        <v>16</v>
      </c>
    </row>
    <row r="14" spans="1:11" ht="30" x14ac:dyDescent="0.25">
      <c r="A14" s="9">
        <v>13</v>
      </c>
      <c r="B14" s="9" t="s">
        <v>94</v>
      </c>
      <c r="C14" s="9" t="s">
        <v>93</v>
      </c>
      <c r="D14" s="23" t="s">
        <v>169</v>
      </c>
      <c r="E14" s="19">
        <v>43235</v>
      </c>
      <c r="F14" s="8">
        <v>19563592.469999999</v>
      </c>
      <c r="G14" s="20">
        <v>35618</v>
      </c>
      <c r="H14" s="9">
        <v>262130</v>
      </c>
      <c r="I14" s="49">
        <v>43243.302847222221</v>
      </c>
      <c r="J14" s="2" t="s">
        <v>33</v>
      </c>
      <c r="K14" s="2" t="s">
        <v>16</v>
      </c>
    </row>
    <row r="15" spans="1:11" x14ac:dyDescent="0.25">
      <c r="A15" s="9">
        <v>14</v>
      </c>
      <c r="B15" s="5" t="s">
        <v>32</v>
      </c>
      <c r="C15" s="5" t="s">
        <v>25</v>
      </c>
      <c r="D15" s="5">
        <v>148709</v>
      </c>
      <c r="E15" s="19">
        <v>43263</v>
      </c>
      <c r="F15" s="8">
        <v>3278250</v>
      </c>
      <c r="G15" s="6">
        <v>44818</v>
      </c>
      <c r="H15" s="5">
        <v>263329</v>
      </c>
      <c r="I15" s="49"/>
      <c r="J15" s="2" t="s">
        <v>33</v>
      </c>
      <c r="K15" s="2" t="s">
        <v>17</v>
      </c>
    </row>
    <row r="16" spans="1:11" ht="30" x14ac:dyDescent="0.25">
      <c r="A16" s="9">
        <v>15</v>
      </c>
      <c r="B16" s="5" t="s">
        <v>85</v>
      </c>
      <c r="C16" s="5" t="s">
        <v>84</v>
      </c>
      <c r="D16" s="13" t="s">
        <v>223</v>
      </c>
      <c r="E16" s="19">
        <v>43263</v>
      </c>
      <c r="F16" s="14">
        <v>6000000</v>
      </c>
      <c r="G16" s="6">
        <v>44918</v>
      </c>
      <c r="H16" s="5">
        <v>263369</v>
      </c>
      <c r="I16" s="49"/>
      <c r="J16" s="2" t="s">
        <v>33</v>
      </c>
      <c r="K16" s="2" t="s">
        <v>17</v>
      </c>
    </row>
    <row r="17" spans="1:14" ht="30" x14ac:dyDescent="0.25">
      <c r="A17" s="9">
        <v>16</v>
      </c>
      <c r="B17" s="9" t="s">
        <v>94</v>
      </c>
      <c r="C17" s="9" t="s">
        <v>93</v>
      </c>
      <c r="D17" s="23" t="s">
        <v>224</v>
      </c>
      <c r="E17" s="19">
        <v>43263</v>
      </c>
      <c r="F17" s="8">
        <v>22604061.07</v>
      </c>
      <c r="G17" s="20" t="s">
        <v>226</v>
      </c>
      <c r="H17" s="9">
        <v>262130</v>
      </c>
      <c r="I17" s="49"/>
      <c r="J17" s="2" t="s">
        <v>33</v>
      </c>
      <c r="K17" s="2" t="s">
        <v>17</v>
      </c>
    </row>
    <row r="18" spans="1:14" ht="30" x14ac:dyDescent="0.25">
      <c r="A18" s="9">
        <v>17</v>
      </c>
      <c r="B18" s="5" t="s">
        <v>125</v>
      </c>
      <c r="C18" s="5" t="s">
        <v>124</v>
      </c>
      <c r="D18" s="5" t="s">
        <v>225</v>
      </c>
      <c r="E18" s="19">
        <v>43263</v>
      </c>
      <c r="F18" s="8">
        <v>3599780.63</v>
      </c>
      <c r="G18" s="6">
        <v>45518</v>
      </c>
      <c r="H18" s="5">
        <v>281529</v>
      </c>
      <c r="I18" s="49"/>
      <c r="J18" s="2" t="s">
        <v>33</v>
      </c>
      <c r="K18" s="2" t="s">
        <v>17</v>
      </c>
    </row>
    <row r="19" spans="1:14" x14ac:dyDescent="0.25">
      <c r="A19" s="9">
        <v>18</v>
      </c>
      <c r="B19" s="5" t="s">
        <v>32</v>
      </c>
      <c r="C19" s="5" t="s">
        <v>25</v>
      </c>
      <c r="D19" s="5">
        <v>150112</v>
      </c>
      <c r="E19" s="19">
        <v>43288</v>
      </c>
      <c r="F19" s="8">
        <v>3278250</v>
      </c>
      <c r="G19" s="6">
        <v>55118</v>
      </c>
      <c r="H19" s="5">
        <v>263329</v>
      </c>
      <c r="I19" s="49"/>
      <c r="J19" s="2" t="s">
        <v>33</v>
      </c>
      <c r="K19" s="2" t="s">
        <v>18</v>
      </c>
    </row>
    <row r="20" spans="1:14" ht="30" x14ac:dyDescent="0.25">
      <c r="A20" s="9">
        <v>19</v>
      </c>
      <c r="B20" s="5" t="s">
        <v>85</v>
      </c>
      <c r="C20" s="5" t="s">
        <v>84</v>
      </c>
      <c r="D20" s="13" t="s">
        <v>284</v>
      </c>
      <c r="E20" s="19">
        <v>43288</v>
      </c>
      <c r="F20" s="14">
        <v>6000000</v>
      </c>
      <c r="G20" s="6">
        <v>55218</v>
      </c>
      <c r="H20" s="5">
        <v>263369</v>
      </c>
      <c r="I20" s="49"/>
      <c r="J20" s="2" t="s">
        <v>33</v>
      </c>
      <c r="K20" s="2" t="s">
        <v>18</v>
      </c>
    </row>
    <row r="21" spans="1:14" ht="30" x14ac:dyDescent="0.25">
      <c r="A21" s="9">
        <v>20</v>
      </c>
      <c r="B21" s="9" t="s">
        <v>94</v>
      </c>
      <c r="C21" s="9" t="s">
        <v>93</v>
      </c>
      <c r="D21" s="23" t="s">
        <v>285</v>
      </c>
      <c r="E21" s="19">
        <v>43288</v>
      </c>
      <c r="F21" s="8">
        <v>19965133.489999998</v>
      </c>
      <c r="G21" s="20" t="s">
        <v>289</v>
      </c>
      <c r="H21" s="9">
        <v>262130</v>
      </c>
      <c r="I21" s="49"/>
      <c r="J21" s="2" t="s">
        <v>33</v>
      </c>
      <c r="K21" s="2" t="s">
        <v>18</v>
      </c>
    </row>
    <row r="22" spans="1:14" ht="30" x14ac:dyDescent="0.25">
      <c r="A22" s="9">
        <v>21</v>
      </c>
      <c r="B22" s="5" t="s">
        <v>125</v>
      </c>
      <c r="C22" s="5" t="s">
        <v>124</v>
      </c>
      <c r="D22" s="5" t="s">
        <v>286</v>
      </c>
      <c r="E22" s="19">
        <v>43288</v>
      </c>
      <c r="F22" s="8">
        <v>3603171.93</v>
      </c>
      <c r="G22" s="6">
        <v>55518</v>
      </c>
      <c r="H22" s="5">
        <v>281529</v>
      </c>
      <c r="I22" s="49"/>
      <c r="J22" s="2" t="s">
        <v>33</v>
      </c>
      <c r="K22" s="2" t="s">
        <v>18</v>
      </c>
    </row>
    <row r="23" spans="1:14" x14ac:dyDescent="0.25">
      <c r="A23" s="9">
        <v>22</v>
      </c>
      <c r="B23" s="5" t="s">
        <v>248</v>
      </c>
      <c r="C23" s="9" t="s">
        <v>249</v>
      </c>
      <c r="D23" s="5">
        <v>17450</v>
      </c>
      <c r="E23" s="19">
        <v>43288</v>
      </c>
      <c r="F23" s="8">
        <v>880000</v>
      </c>
      <c r="G23" s="6">
        <v>55618</v>
      </c>
      <c r="H23" s="5">
        <v>295918</v>
      </c>
      <c r="I23" s="15"/>
      <c r="J23" s="2" t="s">
        <v>33</v>
      </c>
      <c r="K23" s="2" t="s">
        <v>18</v>
      </c>
    </row>
    <row r="24" spans="1:14" ht="75" x14ac:dyDescent="0.25">
      <c r="A24" s="9">
        <v>23</v>
      </c>
      <c r="B24" s="5" t="s">
        <v>287</v>
      </c>
      <c r="C24" s="9" t="s">
        <v>126</v>
      </c>
      <c r="D24" s="13" t="s">
        <v>288</v>
      </c>
      <c r="E24" s="19">
        <v>43288</v>
      </c>
      <c r="F24" s="14">
        <v>88963500</v>
      </c>
      <c r="G24" s="6">
        <v>55718</v>
      </c>
      <c r="H24" s="5">
        <v>295202</v>
      </c>
      <c r="I24" s="5"/>
      <c r="J24" s="2" t="s">
        <v>33</v>
      </c>
      <c r="K24" s="2" t="s">
        <v>18</v>
      </c>
    </row>
    <row r="25" spans="1:14" x14ac:dyDescent="0.25">
      <c r="A25" s="9">
        <v>24</v>
      </c>
      <c r="B25" s="5" t="s">
        <v>32</v>
      </c>
      <c r="C25" s="5" t="s">
        <v>25</v>
      </c>
      <c r="D25" s="5">
        <v>151517</v>
      </c>
      <c r="E25" s="19">
        <v>43327</v>
      </c>
      <c r="F25" s="8">
        <v>3278250</v>
      </c>
      <c r="G25" s="6">
        <v>68318</v>
      </c>
      <c r="H25" s="5">
        <v>263329</v>
      </c>
      <c r="I25" s="49">
        <v>43336</v>
      </c>
      <c r="J25" s="2" t="s">
        <v>33</v>
      </c>
      <c r="K25" s="2" t="s">
        <v>19</v>
      </c>
    </row>
    <row r="26" spans="1:14" ht="30" x14ac:dyDescent="0.25">
      <c r="A26" s="9">
        <v>25</v>
      </c>
      <c r="B26" s="5" t="s">
        <v>85</v>
      </c>
      <c r="C26" s="5" t="s">
        <v>84</v>
      </c>
      <c r="D26" s="13" t="s">
        <v>331</v>
      </c>
      <c r="E26" s="19">
        <v>43327</v>
      </c>
      <c r="F26" s="14">
        <v>6000000</v>
      </c>
      <c r="G26" s="6">
        <v>68418</v>
      </c>
      <c r="H26" s="5">
        <v>263369</v>
      </c>
      <c r="I26" s="49">
        <v>43336</v>
      </c>
      <c r="J26" s="2" t="s">
        <v>33</v>
      </c>
      <c r="K26" s="2" t="s">
        <v>19</v>
      </c>
    </row>
    <row r="27" spans="1:14" ht="30" x14ac:dyDescent="0.25">
      <c r="A27" s="9">
        <v>26</v>
      </c>
      <c r="B27" s="5" t="s">
        <v>158</v>
      </c>
      <c r="C27" s="5" t="s">
        <v>124</v>
      </c>
      <c r="D27" s="5" t="s">
        <v>332</v>
      </c>
      <c r="E27" s="19">
        <v>43327</v>
      </c>
      <c r="F27" s="8">
        <v>2150414</v>
      </c>
      <c r="G27" s="6">
        <v>68518</v>
      </c>
      <c r="H27" s="5">
        <v>295864</v>
      </c>
      <c r="I27" s="49">
        <v>43336</v>
      </c>
      <c r="J27" s="2" t="s">
        <v>33</v>
      </c>
      <c r="K27" s="2" t="s">
        <v>19</v>
      </c>
    </row>
    <row r="28" spans="1:14" ht="180" x14ac:dyDescent="0.25">
      <c r="A28" s="9">
        <v>27</v>
      </c>
      <c r="B28" s="5" t="s">
        <v>287</v>
      </c>
      <c r="C28" s="9" t="s">
        <v>126</v>
      </c>
      <c r="D28" s="13" t="s">
        <v>333</v>
      </c>
      <c r="E28" s="19">
        <v>43327</v>
      </c>
      <c r="F28" s="14">
        <v>195945000</v>
      </c>
      <c r="G28" s="6">
        <v>68618</v>
      </c>
      <c r="H28" s="5">
        <v>295202</v>
      </c>
      <c r="I28" s="49">
        <v>43336</v>
      </c>
      <c r="J28" s="2" t="s">
        <v>33</v>
      </c>
      <c r="K28" s="2" t="s">
        <v>19</v>
      </c>
    </row>
    <row r="29" spans="1:14" x14ac:dyDescent="0.25">
      <c r="A29" s="9">
        <v>28</v>
      </c>
      <c r="B29" s="5" t="s">
        <v>375</v>
      </c>
      <c r="C29" s="9" t="s">
        <v>376</v>
      </c>
      <c r="D29" s="5">
        <v>12</v>
      </c>
      <c r="E29" s="7">
        <v>43722</v>
      </c>
      <c r="F29" s="8">
        <v>28067194.760000002</v>
      </c>
      <c r="G29" s="6">
        <v>81918</v>
      </c>
      <c r="H29" s="5">
        <v>295632</v>
      </c>
      <c r="I29" s="5"/>
      <c r="J29" s="2" t="s">
        <v>33</v>
      </c>
      <c r="K29" s="2" t="s">
        <v>20</v>
      </c>
    </row>
    <row r="30" spans="1:14" ht="30" x14ac:dyDescent="0.25">
      <c r="A30" s="9">
        <v>29</v>
      </c>
      <c r="B30" s="5" t="s">
        <v>85</v>
      </c>
      <c r="C30" s="9" t="s">
        <v>84</v>
      </c>
      <c r="D30" s="5">
        <v>145</v>
      </c>
      <c r="E30" s="7">
        <v>43357</v>
      </c>
      <c r="F30" s="8">
        <v>6000000</v>
      </c>
      <c r="G30" s="6">
        <v>82018</v>
      </c>
      <c r="H30" s="5">
        <v>263369</v>
      </c>
      <c r="I30" s="5"/>
      <c r="J30" s="2" t="s">
        <v>33</v>
      </c>
      <c r="K30" s="2" t="s">
        <v>20</v>
      </c>
      <c r="M30">
        <f>+F30/1.19</f>
        <v>5042016.8067226894</v>
      </c>
    </row>
    <row r="31" spans="1:14" ht="30" x14ac:dyDescent="0.25">
      <c r="A31" s="9">
        <v>30</v>
      </c>
      <c r="B31" s="5" t="s">
        <v>158</v>
      </c>
      <c r="C31" s="9" t="s">
        <v>124</v>
      </c>
      <c r="D31" s="5" t="s">
        <v>378</v>
      </c>
      <c r="E31" s="7">
        <v>43357</v>
      </c>
      <c r="F31" s="8">
        <v>1693245</v>
      </c>
      <c r="G31" s="6">
        <v>82118</v>
      </c>
      <c r="H31" s="5">
        <v>295864</v>
      </c>
      <c r="I31" s="5"/>
      <c r="J31" s="2" t="s">
        <v>33</v>
      </c>
      <c r="K31" s="2" t="s">
        <v>20</v>
      </c>
      <c r="M31" s="63">
        <f>+F30-M30</f>
        <v>957983.19327731058</v>
      </c>
      <c r="N31">
        <v>957983.19327731105</v>
      </c>
    </row>
    <row r="32" spans="1:14" x14ac:dyDescent="0.25">
      <c r="A32" s="9">
        <v>31</v>
      </c>
      <c r="B32" s="5" t="s">
        <v>32</v>
      </c>
      <c r="C32" s="9" t="s">
        <v>25</v>
      </c>
      <c r="D32" s="5">
        <v>152948</v>
      </c>
      <c r="E32" s="7">
        <v>43357</v>
      </c>
      <c r="F32" s="8">
        <v>3278250</v>
      </c>
      <c r="G32" s="6">
        <v>82218</v>
      </c>
      <c r="H32" s="5">
        <v>263329</v>
      </c>
      <c r="I32" s="5"/>
      <c r="J32" s="2" t="s">
        <v>33</v>
      </c>
      <c r="K32" s="2" t="s">
        <v>20</v>
      </c>
    </row>
    <row r="33" spans="1:14" ht="45" x14ac:dyDescent="0.25">
      <c r="A33" s="9">
        <v>32</v>
      </c>
      <c r="B33" s="5" t="s">
        <v>287</v>
      </c>
      <c r="C33" s="5" t="s">
        <v>126</v>
      </c>
      <c r="D33" s="5" t="s">
        <v>379</v>
      </c>
      <c r="E33" s="7">
        <v>43357</v>
      </c>
      <c r="F33" s="8">
        <v>104663000</v>
      </c>
      <c r="G33" s="6">
        <v>82318</v>
      </c>
      <c r="H33" s="5">
        <v>295202</v>
      </c>
      <c r="I33" s="5"/>
      <c r="J33" s="2" t="s">
        <v>33</v>
      </c>
      <c r="K33" s="2" t="s">
        <v>20</v>
      </c>
    </row>
    <row r="34" spans="1:14" ht="180" customHeight="1" x14ac:dyDescent="0.25">
      <c r="A34" s="9">
        <v>33</v>
      </c>
      <c r="B34" s="5" t="s">
        <v>287</v>
      </c>
      <c r="C34" s="5" t="s">
        <v>126</v>
      </c>
      <c r="D34" s="5" t="s">
        <v>415</v>
      </c>
      <c r="E34" s="7">
        <v>43388</v>
      </c>
      <c r="F34" s="8">
        <v>350561650</v>
      </c>
      <c r="G34" s="6">
        <v>92818</v>
      </c>
      <c r="H34" s="5">
        <v>295202</v>
      </c>
      <c r="I34" s="7">
        <v>43397.165879629632</v>
      </c>
      <c r="J34" s="2" t="s">
        <v>33</v>
      </c>
      <c r="K34" s="2" t="s">
        <v>21</v>
      </c>
    </row>
    <row r="35" spans="1:14" x14ac:dyDescent="0.25">
      <c r="A35" s="9">
        <v>34</v>
      </c>
      <c r="B35" s="5" t="s">
        <v>32</v>
      </c>
      <c r="C35" s="9" t="s">
        <v>25</v>
      </c>
      <c r="D35" s="5">
        <v>154398</v>
      </c>
      <c r="E35" s="7">
        <v>43388</v>
      </c>
      <c r="F35" s="8">
        <v>3278250</v>
      </c>
      <c r="G35" s="6">
        <v>92918</v>
      </c>
      <c r="H35" s="5">
        <v>263329</v>
      </c>
      <c r="I35" s="7">
        <v>43397.183136574073</v>
      </c>
      <c r="J35" s="2" t="s">
        <v>33</v>
      </c>
      <c r="K35" s="2" t="s">
        <v>21</v>
      </c>
    </row>
    <row r="36" spans="1:14" ht="30" x14ac:dyDescent="0.25">
      <c r="A36" s="9">
        <v>35</v>
      </c>
      <c r="B36" s="5" t="s">
        <v>85</v>
      </c>
      <c r="C36" s="9" t="s">
        <v>84</v>
      </c>
      <c r="D36" s="5">
        <v>147</v>
      </c>
      <c r="E36" s="7">
        <v>43388</v>
      </c>
      <c r="F36" s="8">
        <v>6000000</v>
      </c>
      <c r="G36" s="6">
        <v>93118</v>
      </c>
      <c r="H36" s="5">
        <v>263369</v>
      </c>
      <c r="I36" s="7">
        <v>43397.183136574073</v>
      </c>
      <c r="J36" s="2" t="s">
        <v>33</v>
      </c>
      <c r="K36" s="2" t="s">
        <v>21</v>
      </c>
      <c r="M36" s="61"/>
    </row>
    <row r="37" spans="1:14" ht="45" x14ac:dyDescent="0.25">
      <c r="A37" s="9">
        <v>36</v>
      </c>
      <c r="B37" s="9" t="s">
        <v>94</v>
      </c>
      <c r="C37" s="9" t="s">
        <v>93</v>
      </c>
      <c r="D37" s="23" t="s">
        <v>416</v>
      </c>
      <c r="E37" s="19">
        <v>43388</v>
      </c>
      <c r="F37" s="8">
        <v>31799006.039999999</v>
      </c>
      <c r="G37" s="20" t="s">
        <v>420</v>
      </c>
      <c r="H37" s="9" t="s">
        <v>419</v>
      </c>
      <c r="I37" s="7">
        <v>43397.183136574073</v>
      </c>
      <c r="J37" s="2" t="s">
        <v>33</v>
      </c>
      <c r="K37" s="2" t="s">
        <v>21</v>
      </c>
      <c r="M37" s="61"/>
    </row>
    <row r="38" spans="1:14" ht="30" x14ac:dyDescent="0.25">
      <c r="A38" s="9">
        <v>37</v>
      </c>
      <c r="B38" s="5" t="s">
        <v>417</v>
      </c>
      <c r="C38" s="5" t="s">
        <v>93</v>
      </c>
      <c r="D38" s="5" t="s">
        <v>421</v>
      </c>
      <c r="E38" s="7">
        <v>43388</v>
      </c>
      <c r="F38" s="8">
        <v>15237486.75</v>
      </c>
      <c r="G38" s="6">
        <v>93518</v>
      </c>
      <c r="H38" s="5">
        <v>294269</v>
      </c>
      <c r="I38" s="7">
        <v>43397.183136574073</v>
      </c>
      <c r="J38" s="2" t="s">
        <v>33</v>
      </c>
      <c r="K38" s="2" t="s">
        <v>21</v>
      </c>
      <c r="M38" s="61"/>
      <c r="N38" s="61"/>
    </row>
    <row r="39" spans="1:14" ht="30" x14ac:dyDescent="0.25">
      <c r="A39" s="9">
        <v>38</v>
      </c>
      <c r="B39" s="5" t="s">
        <v>158</v>
      </c>
      <c r="C39" s="9" t="s">
        <v>124</v>
      </c>
      <c r="D39" s="5" t="s">
        <v>418</v>
      </c>
      <c r="E39" s="7">
        <v>43388</v>
      </c>
      <c r="F39" s="8">
        <v>2590326</v>
      </c>
      <c r="G39" s="6">
        <v>93618</v>
      </c>
      <c r="H39" s="5">
        <v>295864</v>
      </c>
      <c r="I39" s="7">
        <v>43397.183136574073</v>
      </c>
      <c r="J39" s="2" t="s">
        <v>33</v>
      </c>
      <c r="K39" s="2" t="s">
        <v>21</v>
      </c>
      <c r="M39" s="61"/>
      <c r="N39" s="61"/>
    </row>
    <row r="40" spans="1:14" ht="75" x14ac:dyDescent="0.25">
      <c r="A40" s="9">
        <v>39</v>
      </c>
      <c r="B40" s="5" t="s">
        <v>287</v>
      </c>
      <c r="C40" s="5" t="s">
        <v>126</v>
      </c>
      <c r="D40" s="5" t="s">
        <v>466</v>
      </c>
      <c r="E40" s="7">
        <v>43418</v>
      </c>
      <c r="F40" s="8">
        <v>171189050</v>
      </c>
      <c r="G40" s="6">
        <v>103118</v>
      </c>
      <c r="H40" s="5">
        <v>295202</v>
      </c>
      <c r="I40" s="7">
        <v>43432.150856481479</v>
      </c>
      <c r="J40" s="2" t="s">
        <v>33</v>
      </c>
      <c r="K40" s="2" t="s">
        <v>23</v>
      </c>
      <c r="M40" s="61"/>
      <c r="N40" s="61"/>
    </row>
    <row r="41" spans="1:14" ht="30" x14ac:dyDescent="0.25">
      <c r="A41" s="9">
        <v>40</v>
      </c>
      <c r="B41" s="5" t="s">
        <v>85</v>
      </c>
      <c r="C41" s="9" t="s">
        <v>84</v>
      </c>
      <c r="D41" s="13" t="s">
        <v>467</v>
      </c>
      <c r="E41" s="7">
        <v>43418</v>
      </c>
      <c r="F41" s="8">
        <v>6000000</v>
      </c>
      <c r="G41" s="6">
        <v>103218</v>
      </c>
      <c r="H41" s="5">
        <v>263369</v>
      </c>
      <c r="I41" s="7">
        <v>43432.150856481479</v>
      </c>
      <c r="J41" s="2" t="s">
        <v>33</v>
      </c>
      <c r="K41" s="2" t="s">
        <v>23</v>
      </c>
      <c r="M41" s="61"/>
      <c r="N41" s="61"/>
    </row>
    <row r="42" spans="1:14" ht="30" x14ac:dyDescent="0.25">
      <c r="A42" s="9">
        <v>41</v>
      </c>
      <c r="B42" s="5" t="s">
        <v>158</v>
      </c>
      <c r="C42" s="9" t="s">
        <v>124</v>
      </c>
      <c r="D42" s="5" t="s">
        <v>468</v>
      </c>
      <c r="E42" s="7">
        <v>43418</v>
      </c>
      <c r="F42" s="8">
        <v>3092705</v>
      </c>
      <c r="G42" s="6">
        <v>103318</v>
      </c>
      <c r="H42" s="5">
        <v>295864</v>
      </c>
      <c r="I42" s="7">
        <v>43432.150856481479</v>
      </c>
      <c r="J42" s="2" t="s">
        <v>33</v>
      </c>
      <c r="K42" s="2" t="s">
        <v>23</v>
      </c>
      <c r="M42" s="61"/>
      <c r="N42" s="61"/>
    </row>
    <row r="43" spans="1:14" ht="30" x14ac:dyDescent="0.25">
      <c r="A43" s="9">
        <v>42</v>
      </c>
      <c r="B43" s="5" t="s">
        <v>417</v>
      </c>
      <c r="C43" s="5" t="s">
        <v>93</v>
      </c>
      <c r="D43" s="5" t="s">
        <v>469</v>
      </c>
      <c r="E43" s="7">
        <v>43418</v>
      </c>
      <c r="F43" s="8">
        <v>9547076.6699999999</v>
      </c>
      <c r="G43" s="6">
        <v>103518</v>
      </c>
      <c r="H43" s="5">
        <v>294269</v>
      </c>
      <c r="I43" s="7">
        <v>43432.150856481479</v>
      </c>
      <c r="J43" s="2" t="s">
        <v>33</v>
      </c>
      <c r="K43" s="2" t="s">
        <v>23</v>
      </c>
      <c r="L43">
        <v>103418</v>
      </c>
      <c r="M43" s="61"/>
      <c r="N43" s="61"/>
    </row>
    <row r="44" spans="1:14" ht="30" x14ac:dyDescent="0.25">
      <c r="A44" s="9">
        <v>43</v>
      </c>
      <c r="B44" s="5" t="s">
        <v>465</v>
      </c>
      <c r="C44" s="5" t="s">
        <v>249</v>
      </c>
      <c r="D44" s="5" t="s">
        <v>470</v>
      </c>
      <c r="E44" s="7">
        <v>43446</v>
      </c>
      <c r="F44" s="8">
        <v>6480000</v>
      </c>
      <c r="G44" s="6">
        <v>118118</v>
      </c>
      <c r="H44" s="5">
        <v>301697</v>
      </c>
      <c r="I44" s="7"/>
      <c r="J44" s="2" t="s">
        <v>33</v>
      </c>
      <c r="K44" s="2" t="s">
        <v>24</v>
      </c>
      <c r="M44" s="61"/>
      <c r="N44" s="61"/>
    </row>
    <row r="45" spans="1:14" x14ac:dyDescent="0.25">
      <c r="A45" s="9">
        <v>44</v>
      </c>
      <c r="B45" s="5" t="s">
        <v>471</v>
      </c>
      <c r="C45" s="5" t="s">
        <v>472</v>
      </c>
      <c r="D45" s="5">
        <v>347</v>
      </c>
      <c r="E45" s="7">
        <v>43446</v>
      </c>
      <c r="F45" s="8">
        <v>5775220</v>
      </c>
      <c r="G45" s="6">
        <v>118218</v>
      </c>
      <c r="H45" s="5">
        <v>300141</v>
      </c>
      <c r="I45" s="7"/>
      <c r="J45" s="2" t="s">
        <v>33</v>
      </c>
      <c r="K45" s="2" t="s">
        <v>24</v>
      </c>
      <c r="M45" s="61"/>
      <c r="N45" s="61"/>
    </row>
    <row r="46" spans="1:14" ht="30" x14ac:dyDescent="0.25">
      <c r="A46" s="9">
        <v>45</v>
      </c>
      <c r="B46" s="5" t="s">
        <v>158</v>
      </c>
      <c r="C46" s="9" t="s">
        <v>124</v>
      </c>
      <c r="D46" s="5">
        <v>408</v>
      </c>
      <c r="E46" s="7">
        <v>43446</v>
      </c>
      <c r="F46" s="8">
        <v>473214</v>
      </c>
      <c r="G46" s="6">
        <v>118318</v>
      </c>
      <c r="H46" s="5">
        <v>295864</v>
      </c>
      <c r="I46" s="7"/>
      <c r="J46" s="2" t="s">
        <v>33</v>
      </c>
      <c r="K46" s="2" t="s">
        <v>24</v>
      </c>
      <c r="M46" s="62"/>
      <c r="N46" s="61"/>
    </row>
    <row r="47" spans="1:14" ht="30" x14ac:dyDescent="0.25">
      <c r="A47" s="9">
        <v>46</v>
      </c>
      <c r="B47" s="5" t="s">
        <v>539</v>
      </c>
      <c r="C47" s="5" t="s">
        <v>540</v>
      </c>
      <c r="D47" s="5" t="s">
        <v>541</v>
      </c>
      <c r="E47" s="7">
        <v>43446</v>
      </c>
      <c r="F47" s="8">
        <v>11386756</v>
      </c>
      <c r="G47" s="6" t="s">
        <v>543</v>
      </c>
      <c r="H47" s="5">
        <v>300021</v>
      </c>
      <c r="I47" s="7"/>
      <c r="J47" s="2" t="s">
        <v>33</v>
      </c>
      <c r="K47" s="2" t="s">
        <v>24</v>
      </c>
      <c r="N47" s="61"/>
    </row>
    <row r="48" spans="1:14" ht="120" x14ac:dyDescent="0.25">
      <c r="A48" s="9">
        <v>47</v>
      </c>
      <c r="B48" s="5" t="s">
        <v>287</v>
      </c>
      <c r="C48" s="5" t="s">
        <v>126</v>
      </c>
      <c r="D48" s="5" t="s">
        <v>542</v>
      </c>
      <c r="E48" s="7">
        <v>43446</v>
      </c>
      <c r="F48" s="8">
        <v>100285400</v>
      </c>
      <c r="G48" s="6">
        <v>118718</v>
      </c>
      <c r="H48" s="5">
        <v>295202</v>
      </c>
      <c r="I48" s="7"/>
      <c r="J48" s="2" t="s">
        <v>33</v>
      </c>
      <c r="K48" s="2" t="s">
        <v>24</v>
      </c>
    </row>
    <row r="49" spans="1:13" x14ac:dyDescent="0.25">
      <c r="A49" s="9">
        <v>48</v>
      </c>
      <c r="B49" s="5" t="s">
        <v>310</v>
      </c>
      <c r="C49" s="5" t="s">
        <v>311</v>
      </c>
      <c r="D49" s="5" t="s">
        <v>544</v>
      </c>
      <c r="E49" s="7">
        <v>43446</v>
      </c>
      <c r="F49" s="8">
        <v>59649910.240000002</v>
      </c>
      <c r="G49" s="6">
        <v>118818</v>
      </c>
      <c r="H49" s="5">
        <v>295632</v>
      </c>
      <c r="I49" s="7"/>
      <c r="J49" s="2" t="s">
        <v>33</v>
      </c>
      <c r="K49" s="2" t="s">
        <v>24</v>
      </c>
    </row>
    <row r="50" spans="1:13" ht="30" x14ac:dyDescent="0.25">
      <c r="A50" s="9">
        <v>49</v>
      </c>
      <c r="B50" s="5" t="s">
        <v>417</v>
      </c>
      <c r="C50" s="5" t="s">
        <v>93</v>
      </c>
      <c r="D50" s="5" t="s">
        <v>596</v>
      </c>
      <c r="E50" s="7">
        <v>43455</v>
      </c>
      <c r="F50" s="8">
        <v>35839468.090000004</v>
      </c>
      <c r="G50" s="6">
        <v>126918</v>
      </c>
      <c r="H50" s="5">
        <v>294269</v>
      </c>
      <c r="I50" s="7"/>
      <c r="J50" s="2" t="s">
        <v>33</v>
      </c>
      <c r="K50" s="2" t="s">
        <v>24</v>
      </c>
    </row>
    <row r="51" spans="1:13" x14ac:dyDescent="0.25">
      <c r="A51" s="9">
        <v>50</v>
      </c>
      <c r="B51" s="5" t="s">
        <v>597</v>
      </c>
      <c r="C51" s="5" t="s">
        <v>598</v>
      </c>
      <c r="D51" s="5">
        <v>6364</v>
      </c>
      <c r="E51" s="7">
        <v>43455</v>
      </c>
      <c r="F51" s="8">
        <v>2943360</v>
      </c>
      <c r="G51" s="6">
        <v>127018</v>
      </c>
      <c r="H51" s="5">
        <v>299839</v>
      </c>
      <c r="I51" s="7"/>
      <c r="J51" s="2" t="s">
        <v>33</v>
      </c>
      <c r="K51" s="2" t="s">
        <v>24</v>
      </c>
    </row>
    <row r="52" spans="1:13" x14ac:dyDescent="0.25">
      <c r="A52" s="9">
        <v>51</v>
      </c>
      <c r="B52" s="5" t="s">
        <v>606</v>
      </c>
      <c r="C52" s="5" t="s">
        <v>25</v>
      </c>
      <c r="D52" s="5">
        <v>158736</v>
      </c>
      <c r="E52" s="7">
        <v>43455</v>
      </c>
      <c r="F52" s="8">
        <v>3412330</v>
      </c>
      <c r="G52" s="6">
        <v>127118</v>
      </c>
      <c r="H52" s="5">
        <v>299998</v>
      </c>
      <c r="I52" s="7"/>
      <c r="J52" s="2" t="s">
        <v>33</v>
      </c>
      <c r="K52" s="2"/>
    </row>
    <row r="53" spans="1:13" ht="30" x14ac:dyDescent="0.25">
      <c r="A53" s="9">
        <v>52</v>
      </c>
      <c r="B53" s="5" t="s">
        <v>611</v>
      </c>
      <c r="C53" s="5" t="s">
        <v>612</v>
      </c>
      <c r="D53" s="5" t="s">
        <v>613</v>
      </c>
      <c r="E53" s="7">
        <v>43458</v>
      </c>
      <c r="F53" s="8">
        <v>101549000</v>
      </c>
      <c r="G53" s="6">
        <v>128618</v>
      </c>
      <c r="H53" s="5">
        <v>303299</v>
      </c>
      <c r="I53" s="7"/>
      <c r="J53" s="2" t="s">
        <v>33</v>
      </c>
      <c r="K53" s="2" t="s">
        <v>24</v>
      </c>
    </row>
    <row r="54" spans="1:13" x14ac:dyDescent="0.25">
      <c r="A54" s="9">
        <v>53</v>
      </c>
      <c r="B54" s="9" t="s">
        <v>616</v>
      </c>
      <c r="C54" s="9" t="s">
        <v>615</v>
      </c>
      <c r="D54" s="9">
        <v>2543</v>
      </c>
      <c r="E54" s="19">
        <v>43459</v>
      </c>
      <c r="F54" s="8">
        <v>3999910</v>
      </c>
      <c r="G54" s="20">
        <v>128818</v>
      </c>
      <c r="H54" s="9">
        <v>307550</v>
      </c>
      <c r="I54" s="50"/>
      <c r="J54" s="21" t="s">
        <v>33</v>
      </c>
      <c r="K54" s="2" t="s">
        <v>24</v>
      </c>
      <c r="M54" s="61"/>
    </row>
    <row r="55" spans="1:13" x14ac:dyDescent="0.25">
      <c r="A55" s="9">
        <v>54</v>
      </c>
      <c r="B55" s="9" t="s">
        <v>707</v>
      </c>
      <c r="C55" s="9" t="s">
        <v>706</v>
      </c>
      <c r="D55" s="9">
        <v>25973</v>
      </c>
      <c r="E55" s="19">
        <v>43465</v>
      </c>
      <c r="F55" s="8">
        <v>2773333.33</v>
      </c>
      <c r="G55" s="6">
        <v>134418</v>
      </c>
      <c r="H55" s="5">
        <v>308218</v>
      </c>
      <c r="I55" s="5"/>
      <c r="J55" s="21" t="s">
        <v>33</v>
      </c>
      <c r="K55" s="2" t="s">
        <v>24</v>
      </c>
      <c r="M55" s="61"/>
    </row>
    <row r="56" spans="1:13" ht="30" x14ac:dyDescent="0.25">
      <c r="A56" s="9">
        <v>55</v>
      </c>
      <c r="B56" s="5" t="s">
        <v>708</v>
      </c>
      <c r="C56" s="5" t="s">
        <v>93</v>
      </c>
      <c r="D56" s="5" t="s">
        <v>709</v>
      </c>
      <c r="E56" s="19">
        <v>43465</v>
      </c>
      <c r="F56" s="8">
        <v>22298548.530000001</v>
      </c>
      <c r="G56" s="6" t="s">
        <v>714</v>
      </c>
      <c r="H56" s="5">
        <v>294269</v>
      </c>
      <c r="I56" s="5"/>
      <c r="J56" s="21" t="s">
        <v>33</v>
      </c>
      <c r="K56" s="2" t="s">
        <v>24</v>
      </c>
      <c r="M56" s="61"/>
    </row>
    <row r="57" spans="1:13" x14ac:dyDescent="0.25">
      <c r="F57" s="4">
        <f>SUM(F2:F56)</f>
        <v>1593609335.3599999</v>
      </c>
    </row>
    <row r="61" spans="1:13" x14ac:dyDescent="0.25">
      <c r="F61" s="17"/>
    </row>
    <row r="62" spans="1:13" x14ac:dyDescent="0.25">
      <c r="F62" s="17"/>
    </row>
    <row r="63" spans="1:13" x14ac:dyDescent="0.25">
      <c r="F63" s="17"/>
    </row>
    <row r="64" spans="1:13" x14ac:dyDescent="0.25">
      <c r="F64" s="18"/>
    </row>
    <row r="65" spans="6:6" x14ac:dyDescent="0.25">
      <c r="F65" s="18"/>
    </row>
    <row r="66" spans="6:6" x14ac:dyDescent="0.25">
      <c r="F66" s="17"/>
    </row>
  </sheetData>
  <autoFilter ref="A1:K56"/>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3"/>
  <sheetViews>
    <sheetView view="pageBreakPreview" zoomScale="60" zoomScaleNormal="100" workbookViewId="0">
      <selection activeCell="J16" sqref="J16"/>
    </sheetView>
  </sheetViews>
  <sheetFormatPr baseColWidth="10" defaultRowHeight="15" x14ac:dyDescent="0.25"/>
  <cols>
    <col min="1" max="1" width="13.5703125" customWidth="1"/>
    <col min="2" max="2" width="19.28515625" customWidth="1"/>
    <col min="3" max="3" width="26.140625" customWidth="1"/>
    <col min="4" max="11" width="19.28515625" customWidth="1"/>
  </cols>
  <sheetData>
    <row r="1" spans="1:11" ht="30" x14ac:dyDescent="0.25">
      <c r="A1" s="1" t="s">
        <v>0</v>
      </c>
      <c r="B1" s="1" t="s">
        <v>3</v>
      </c>
      <c r="C1" s="1" t="s">
        <v>1</v>
      </c>
      <c r="D1" s="1" t="s">
        <v>2</v>
      </c>
      <c r="E1" s="1" t="s">
        <v>5</v>
      </c>
      <c r="F1" s="3" t="s">
        <v>6</v>
      </c>
      <c r="G1" s="3" t="s">
        <v>7</v>
      </c>
      <c r="H1" s="11" t="s">
        <v>4</v>
      </c>
      <c r="I1" s="10" t="s">
        <v>9</v>
      </c>
      <c r="J1" s="10" t="s">
        <v>8</v>
      </c>
      <c r="K1" s="10" t="s">
        <v>10</v>
      </c>
    </row>
    <row r="2" spans="1:11" x14ac:dyDescent="0.25">
      <c r="A2" s="9">
        <v>1</v>
      </c>
      <c r="B2" s="5" t="s">
        <v>97</v>
      </c>
      <c r="C2" s="5" t="s">
        <v>96</v>
      </c>
      <c r="D2" s="5">
        <v>43</v>
      </c>
      <c r="E2" s="7">
        <v>43168</v>
      </c>
      <c r="F2" s="8">
        <v>175700403</v>
      </c>
      <c r="G2" s="6">
        <v>19318</v>
      </c>
      <c r="H2" s="5">
        <v>208509</v>
      </c>
      <c r="I2" s="7">
        <v>43172.289409722223</v>
      </c>
      <c r="J2" s="2" t="s">
        <v>33</v>
      </c>
      <c r="K2" s="2" t="s">
        <v>13</v>
      </c>
    </row>
    <row r="3" spans="1:11" ht="30" x14ac:dyDescent="0.25">
      <c r="A3" s="9">
        <v>2</v>
      </c>
      <c r="B3" s="5" t="s">
        <v>218</v>
      </c>
      <c r="C3" s="5" t="s">
        <v>217</v>
      </c>
      <c r="D3" s="5" t="s">
        <v>219</v>
      </c>
      <c r="E3" s="7">
        <v>43248</v>
      </c>
      <c r="F3" s="8">
        <v>54739554.009999998</v>
      </c>
      <c r="G3" s="6" t="s">
        <v>220</v>
      </c>
      <c r="H3" s="5">
        <v>285849</v>
      </c>
      <c r="I3" s="7">
        <v>43250</v>
      </c>
      <c r="J3" s="2" t="s">
        <v>33</v>
      </c>
      <c r="K3" s="2" t="s">
        <v>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14"/>
  <sheetViews>
    <sheetView view="pageBreakPreview" zoomScale="85" zoomScaleNormal="100" zoomScaleSheetLayoutView="85" workbookViewId="0">
      <selection activeCell="F5" sqref="F5"/>
    </sheetView>
  </sheetViews>
  <sheetFormatPr baseColWidth="10" defaultRowHeight="15" x14ac:dyDescent="0.25"/>
  <cols>
    <col min="1" max="1" width="7.28515625" customWidth="1"/>
    <col min="2" max="2" width="14.140625" customWidth="1"/>
    <col min="3" max="3" width="29" customWidth="1"/>
    <col min="4" max="4" width="32" customWidth="1"/>
    <col min="5" max="5" width="13.42578125" customWidth="1"/>
    <col min="6" max="6" width="14.85546875" customWidth="1"/>
    <col min="7" max="7" width="15.5703125" customWidth="1"/>
    <col min="8" max="8" width="11.5703125" customWidth="1"/>
    <col min="9" max="9" width="12.85546875" hidden="1" customWidth="1"/>
    <col min="10" max="10" width="12.7109375" customWidth="1"/>
    <col min="11" max="11" width="11.42578125" customWidth="1"/>
  </cols>
  <sheetData>
    <row r="1" spans="1:11" ht="30" x14ac:dyDescent="0.25">
      <c r="A1" s="1" t="s">
        <v>0</v>
      </c>
      <c r="B1" s="1" t="s">
        <v>3</v>
      </c>
      <c r="C1" s="1" t="s">
        <v>1</v>
      </c>
      <c r="D1" s="1" t="s">
        <v>2</v>
      </c>
      <c r="E1" s="1" t="s">
        <v>5</v>
      </c>
      <c r="F1" s="3" t="s">
        <v>6</v>
      </c>
      <c r="G1" s="3" t="s">
        <v>7</v>
      </c>
      <c r="H1" s="11" t="s">
        <v>4</v>
      </c>
      <c r="I1" s="10" t="s">
        <v>9</v>
      </c>
      <c r="J1" s="10" t="s">
        <v>8</v>
      </c>
      <c r="K1" s="10" t="s">
        <v>10</v>
      </c>
    </row>
    <row r="2" spans="1:11" ht="30" x14ac:dyDescent="0.25">
      <c r="A2" s="9">
        <v>1</v>
      </c>
      <c r="B2" s="9" t="s">
        <v>310</v>
      </c>
      <c r="C2" s="9" t="s">
        <v>311</v>
      </c>
      <c r="D2" s="9">
        <v>1</v>
      </c>
      <c r="E2" s="19">
        <v>43299</v>
      </c>
      <c r="F2" s="8">
        <v>99506493.599999994</v>
      </c>
      <c r="G2" s="20">
        <v>61118</v>
      </c>
      <c r="H2" s="9">
        <v>295632</v>
      </c>
      <c r="I2" s="49"/>
      <c r="J2" s="21" t="s">
        <v>33</v>
      </c>
      <c r="K2" s="21" t="s">
        <v>18</v>
      </c>
    </row>
    <row r="3" spans="1:11" ht="30" x14ac:dyDescent="0.25">
      <c r="A3" s="9">
        <v>2</v>
      </c>
      <c r="B3" s="9" t="s">
        <v>310</v>
      </c>
      <c r="C3" s="9" t="s">
        <v>311</v>
      </c>
      <c r="D3" s="23" t="s">
        <v>334</v>
      </c>
      <c r="E3" s="19">
        <v>43327</v>
      </c>
      <c r="F3" s="8">
        <v>138967064.97999999</v>
      </c>
      <c r="G3" s="20">
        <v>68718</v>
      </c>
      <c r="H3" s="9">
        <v>295632</v>
      </c>
      <c r="I3" s="7">
        <v>43336</v>
      </c>
      <c r="J3" s="21" t="s">
        <v>33</v>
      </c>
      <c r="K3" s="21" t="s">
        <v>19</v>
      </c>
    </row>
    <row r="4" spans="1:11" ht="30" x14ac:dyDescent="0.25">
      <c r="A4" s="9">
        <v>3</v>
      </c>
      <c r="B4" s="9" t="s">
        <v>375</v>
      </c>
      <c r="C4" s="9" t="s">
        <v>311</v>
      </c>
      <c r="D4" s="23" t="s">
        <v>380</v>
      </c>
      <c r="E4" s="19">
        <v>43357</v>
      </c>
      <c r="F4" s="8">
        <v>108908568.25</v>
      </c>
      <c r="G4" s="20">
        <v>84418</v>
      </c>
      <c r="H4" s="9">
        <v>295632</v>
      </c>
      <c r="I4" s="7"/>
      <c r="J4" s="21" t="s">
        <v>33</v>
      </c>
      <c r="K4" s="21" t="s">
        <v>20</v>
      </c>
    </row>
    <row r="5" spans="1:11" ht="30" x14ac:dyDescent="0.25">
      <c r="A5" s="9">
        <v>4</v>
      </c>
      <c r="B5" s="9" t="s">
        <v>375</v>
      </c>
      <c r="C5" s="9" t="s">
        <v>311</v>
      </c>
      <c r="D5" s="23" t="s">
        <v>422</v>
      </c>
      <c r="E5" s="19">
        <v>43395</v>
      </c>
      <c r="F5" s="8">
        <v>150000000</v>
      </c>
      <c r="G5" s="20">
        <v>95018</v>
      </c>
      <c r="H5" s="9">
        <v>295632</v>
      </c>
      <c r="I5" s="7">
        <v>43397</v>
      </c>
      <c r="J5" s="21" t="s">
        <v>33</v>
      </c>
      <c r="K5" s="21" t="s">
        <v>21</v>
      </c>
    </row>
    <row r="6" spans="1:11" ht="30" x14ac:dyDescent="0.25">
      <c r="A6" s="9">
        <v>5</v>
      </c>
      <c r="B6" s="9" t="s">
        <v>375</v>
      </c>
      <c r="C6" s="9" t="s">
        <v>311</v>
      </c>
      <c r="D6" s="23" t="s">
        <v>482</v>
      </c>
      <c r="E6" s="19">
        <v>43394</v>
      </c>
      <c r="F6" s="8">
        <v>86000000</v>
      </c>
      <c r="G6" s="20">
        <v>106018</v>
      </c>
      <c r="H6" s="9">
        <v>295632</v>
      </c>
      <c r="I6" s="7"/>
      <c r="J6" s="21" t="s">
        <v>33</v>
      </c>
      <c r="K6" s="21" t="s">
        <v>23</v>
      </c>
    </row>
    <row r="7" spans="1:11" ht="30" x14ac:dyDescent="0.25">
      <c r="A7" s="9">
        <v>6</v>
      </c>
      <c r="B7" s="9" t="s">
        <v>375</v>
      </c>
      <c r="C7" s="9" t="s">
        <v>311</v>
      </c>
      <c r="D7" s="23" t="s">
        <v>545</v>
      </c>
      <c r="E7" s="19" t="s">
        <v>546</v>
      </c>
      <c r="F7" s="8">
        <v>31646570.309999999</v>
      </c>
      <c r="G7" s="20">
        <v>106018</v>
      </c>
      <c r="H7" s="9">
        <v>295632</v>
      </c>
      <c r="I7" s="7"/>
      <c r="J7" s="21" t="s">
        <v>33</v>
      </c>
      <c r="K7" s="21" t="s">
        <v>24</v>
      </c>
    </row>
    <row r="8" spans="1:11" x14ac:dyDescent="0.25">
      <c r="A8" s="68"/>
      <c r="B8" s="68"/>
      <c r="C8" s="68"/>
      <c r="D8" s="30"/>
      <c r="E8" s="69"/>
      <c r="F8" s="18"/>
      <c r="G8" s="70"/>
      <c r="H8" s="68"/>
      <c r="I8" s="71"/>
      <c r="J8" s="72"/>
      <c r="K8" s="72"/>
    </row>
    <row r="9" spans="1:11" x14ac:dyDescent="0.25">
      <c r="A9" s="68"/>
      <c r="B9" s="68"/>
      <c r="C9" s="68"/>
      <c r="D9" s="30"/>
      <c r="E9" s="69"/>
      <c r="F9" s="18"/>
      <c r="G9" s="70"/>
      <c r="H9" s="68"/>
      <c r="I9" s="71"/>
      <c r="J9" s="72"/>
      <c r="K9" s="72"/>
    </row>
    <row r="10" spans="1:11" x14ac:dyDescent="0.25">
      <c r="A10" s="68"/>
      <c r="B10" s="68"/>
      <c r="C10" s="68"/>
      <c r="D10" s="30"/>
      <c r="E10" s="69"/>
      <c r="F10" s="18"/>
      <c r="G10" s="70"/>
      <c r="H10" s="68"/>
      <c r="I10" s="71"/>
      <c r="J10" s="72"/>
      <c r="K10" s="72"/>
    </row>
    <row r="11" spans="1:11" x14ac:dyDescent="0.25">
      <c r="A11" s="68"/>
      <c r="B11" s="68"/>
      <c r="C11" s="68"/>
      <c r="D11" s="30"/>
      <c r="E11" s="69"/>
      <c r="F11" s="18"/>
      <c r="G11" s="70"/>
      <c r="H11" s="68"/>
      <c r="I11" s="71"/>
      <c r="J11" s="72"/>
      <c r="K11" s="72"/>
    </row>
    <row r="12" spans="1:11" x14ac:dyDescent="0.25">
      <c r="A12" s="68"/>
      <c r="B12" s="68"/>
      <c r="C12" s="68"/>
      <c r="D12" s="30"/>
      <c r="E12" s="69"/>
      <c r="F12" s="18"/>
      <c r="G12" s="70"/>
      <c r="H12" s="68"/>
      <c r="I12" s="71"/>
      <c r="J12" s="72"/>
      <c r="K12" s="72"/>
    </row>
    <row r="13" spans="1:11" x14ac:dyDescent="0.25">
      <c r="A13" s="68"/>
      <c r="B13" s="68"/>
      <c r="C13" s="68"/>
      <c r="D13" s="30"/>
      <c r="E13" s="69"/>
      <c r="F13" s="18"/>
      <c r="G13" s="70"/>
      <c r="H13" s="68"/>
      <c r="I13" s="71"/>
      <c r="J13" s="72"/>
      <c r="K13" s="72"/>
    </row>
    <row r="14" spans="1:11" x14ac:dyDescent="0.25">
      <c r="A14" s="68"/>
      <c r="B14" s="68"/>
      <c r="C14" s="68"/>
      <c r="D14" s="30"/>
      <c r="E14" s="69"/>
      <c r="F14" s="18"/>
      <c r="G14" s="70"/>
      <c r="H14" s="68"/>
      <c r="I14" s="71"/>
      <c r="J14" s="72"/>
      <c r="K14" s="72"/>
    </row>
  </sheetData>
  <autoFilter ref="A1:K7"/>
  <printOptions horizontalCentered="1" verticalCentered="1"/>
  <pageMargins left="0.70866141732283472" right="0.70866141732283472" top="0.74803149606299213" bottom="0.74803149606299213" header="0.31496062992125984" footer="0.31496062992125984"/>
  <pageSetup paperSize="121"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MEVAL</vt:lpstr>
      <vt:lpstr>BIESO</vt:lpstr>
      <vt:lpstr>RESERVA PRESUPUESTAL 2017</vt:lpstr>
      <vt:lpstr>INVERSION </vt:lpstr>
      <vt:lpstr>BIESO!Área_de_impresión</vt:lpstr>
      <vt:lpstr>MEVAL!Área_de_impresión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2019-01-04T23:06:51Z</dcterms:modified>
</cp:coreProperties>
</file>